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10" windowWidth="9135" windowHeight="5100" activeTab="1"/>
  </bookViews>
  <sheets>
    <sheet name="Reference" sheetId="1" r:id="rId1"/>
    <sheet name="Colour Space Calcs" sheetId="2" r:id="rId2"/>
    <sheet name="Data_Entry" sheetId="3" r:id="rId3"/>
    <sheet name="Instructions" sheetId="4" r:id="rId4"/>
    <sheet name="Dbase" sheetId="5" r:id="rId5"/>
    <sheet name="Results" sheetId="6" r:id="rId6"/>
    <sheet name="Spec vs Ref" sheetId="7" r:id="rId7"/>
    <sheet name="D65" sheetId="8" r:id="rId8"/>
    <sheet name="QA_QC" sheetId="9" r:id="rId9"/>
    <sheet name="CIE 64Calc" sheetId="10" r:id="rId10"/>
  </sheets>
  <definedNames>
    <definedName name="a">'Colour Space Calcs'!$D$37</definedName>
    <definedName name="b">'Colour Space Calcs'!$E$37</definedName>
    <definedName name="c_cmc">'Colour Space Calcs'!$B$73</definedName>
    <definedName name="Chroma">'Colour Space Calcs'!$D$43</definedName>
    <definedName name="Cref">'Colour Space Calcs'!$B$59</definedName>
    <definedName name="Delta_a">'Colour Space Calcs'!$F$54</definedName>
    <definedName name="Delta_b">'Colour Space Calcs'!$F$55</definedName>
    <definedName name="Delta_C_ab">'Colour Space Calcs'!$F$59</definedName>
    <definedName name="Delta_E_ab">'Colour Space Calcs'!$F$58</definedName>
    <definedName name="Delta_E_CMC">'Colour Space Calcs'!$B$84</definedName>
    <definedName name="Delta_H_ab">'Colour Space Calcs'!$F$60</definedName>
    <definedName name="Delta_L">'Colour Space Calcs'!$F$53</definedName>
    <definedName name="F">'Colour Space Calcs'!$B$78</definedName>
    <definedName name="hab">'Colour Space Calcs'!$B$60</definedName>
    <definedName name="Hue_angle">'Colour Space Calcs'!$D$44</definedName>
    <definedName name="L">'Colour Space Calcs'!$C$37</definedName>
    <definedName name="l_cmc">'Colour Space Calcs'!$B$72</definedName>
    <definedName name="Lref">'Colour Space Calcs'!$B$53</definedName>
    <definedName name="_xlnm.Print_Area" localSheetId="1">'Colour Space Calcs'!$A$1:$M$88</definedName>
    <definedName name="sB">'Colour Space Calcs'!$E$21</definedName>
    <definedName name="SC">'Colour Space Calcs'!$B$77</definedName>
    <definedName name="sG">'Colour Space Calcs'!$D$21</definedName>
    <definedName name="SH">'Colour Space Calcs'!$B$82</definedName>
    <definedName name="SL">'Colour Space Calcs'!$B$76</definedName>
    <definedName name="sR">'Colour Space Calcs'!$C$21</definedName>
    <definedName name="T">'Colour Space Calcs'!$B$81</definedName>
    <definedName name="X">'Data_Entry'!$M$73</definedName>
    <definedName name="Y">'Data_Entry'!$M$74</definedName>
    <definedName name="Z">'Data_Entry'!$M$75</definedName>
  </definedNames>
  <calcPr fullCalcOnLoad="1"/>
</workbook>
</file>

<file path=xl/sharedStrings.xml><?xml version="1.0" encoding="utf-8"?>
<sst xmlns="http://schemas.openxmlformats.org/spreadsheetml/2006/main" count="649" uniqueCount="407">
  <si>
    <t>Xbar</t>
  </si>
  <si>
    <t>Ybar</t>
  </si>
  <si>
    <t>Zbar</t>
  </si>
  <si>
    <t>Spectrum</t>
  </si>
  <si>
    <t>X</t>
  </si>
  <si>
    <t>Y</t>
  </si>
  <si>
    <t>Z</t>
  </si>
  <si>
    <t>x</t>
  </si>
  <si>
    <t>y</t>
  </si>
  <si>
    <t>z</t>
  </si>
  <si>
    <t>Dominant Wavelength and Purity</t>
  </si>
  <si>
    <t>red</t>
  </si>
  <si>
    <t>blue</t>
  </si>
  <si>
    <t>green</t>
  </si>
  <si>
    <t>from Chromaticity Reference Charts</t>
  </si>
  <si>
    <t>Xcalc</t>
  </si>
  <si>
    <t>Ycalc</t>
  </si>
  <si>
    <t>Zcalc</t>
  </si>
  <si>
    <t>D65</t>
  </si>
  <si>
    <t>Ybar*D65</t>
  </si>
  <si>
    <t>Sums of Calculations</t>
  </si>
  <si>
    <t xml:space="preserve">Normalization factor for Y calculated from Daylight at 6500 Kelvin </t>
  </si>
  <si>
    <t>Results - CIE 1931 2 deg Observer</t>
  </si>
  <si>
    <t>Note hidden rows and columns for parameters and calculations</t>
  </si>
  <si>
    <t>Tristimulus values X,Y,Z are calculated by multiplying D65 times the supplied spectral data by the appropriate xbar, ybar, zbar at each wavelength, obtaining the sum and then normalizing by the sum of D65*ybar, so that Y represents % reflectance across all wavelengths (i.e. it would equal 100 if one was taking the spectrum of a perfect reflector)</t>
  </si>
  <si>
    <t>Colour Matching Functions and Spectral Power Distribution of D65 at 1 nm intervals were obtained in electronic form on original floppy diskette accompanying CIE 15.2 Technical Report Colorimetry 2nd Edition 1986, Corrected Reprint 1996</t>
  </si>
  <si>
    <t>Results - CIE 1964 10 deg Observer</t>
  </si>
  <si>
    <t>Lambda (nm)</t>
  </si>
  <si>
    <t>Copy of Spec</t>
  </si>
  <si>
    <t>This worksheet is only used for calculations</t>
  </si>
  <si>
    <t>Do not enter any data here</t>
  </si>
  <si>
    <t>R</t>
  </si>
  <si>
    <t>G</t>
  </si>
  <si>
    <t>B</t>
  </si>
  <si>
    <t>a*</t>
  </si>
  <si>
    <t>b*</t>
  </si>
  <si>
    <t>Internal Calculations for CIE 1964 Observer</t>
  </si>
  <si>
    <t>Coeff-R</t>
  </si>
  <si>
    <t>Coeff-G</t>
  </si>
  <si>
    <t>Coeff-B</t>
  </si>
  <si>
    <t>Linearized RGB</t>
  </si>
  <si>
    <t>Copied Data / 100</t>
  </si>
  <si>
    <t>Values less than 0 or greater than 1 are clipped</t>
  </si>
  <si>
    <t>L*</t>
  </si>
  <si>
    <t>XYZ must be for 2 degree observer and D65 illuminant for these coefficients</t>
  </si>
  <si>
    <t>Ref</t>
  </si>
  <si>
    <t>Adj Tri</t>
  </si>
  <si>
    <t>Calc</t>
  </si>
  <si>
    <t>Scratch</t>
  </si>
  <si>
    <t>Note for Y/Yn &lt; 0.008856 for L* - there is a further separate formula programmed here according to CIE</t>
  </si>
  <si>
    <t>Positive values of a = red, negative = green</t>
  </si>
  <si>
    <t>Positive values of b = yellow, negative = blue</t>
  </si>
  <si>
    <t>XYZ to CIELAB 1976 using values calculated in Data_Entry, Column M from spectrum</t>
  </si>
  <si>
    <t>XYZ to sRGB using values calculated in Data_Entry, Column M from spectrum</t>
  </si>
  <si>
    <t>Copied Data</t>
  </si>
  <si>
    <t>RESULT</t>
  </si>
  <si>
    <t>Other useful CIE 1976 statistics</t>
  </si>
  <si>
    <t>C*ab</t>
  </si>
  <si>
    <t>hab</t>
  </si>
  <si>
    <t>Y/Yn</t>
  </si>
  <si>
    <t>Chroma - the distance from a=0 and b=0 in the colour space</t>
  </si>
  <si>
    <t>Clip Max Values to 1</t>
  </si>
  <si>
    <t>Clip Min Values to 0</t>
  </si>
  <si>
    <t>Nonlinear Transform</t>
  </si>
  <si>
    <t>Manipulation to match gamut</t>
  </si>
  <si>
    <t>Rounded Values on 0:255 scale</t>
  </si>
  <si>
    <t>Linear Coefficients defined in sRGB standard</t>
  </si>
  <si>
    <t>Tristimulus values are divided by 100 for RGB conversion formulas</t>
  </si>
  <si>
    <t>Values are divided by the CIE reference values for this observer</t>
  </si>
  <si>
    <t>For Y/Yn &lt; 0.008856 anomalous values of hue angle may result from use of approximation formula</t>
  </si>
  <si>
    <t>L* is "lightness" versus a perfect white at L*=100</t>
  </si>
  <si>
    <t>Reference</t>
  </si>
  <si>
    <t>Reference sample is from Li-Cor 1800 readings from 370 to 790 nm with integrating sphere as per Mihok(2002), but not published</t>
  </si>
  <si>
    <t>Sample</t>
  </si>
  <si>
    <t>Delta L*</t>
  </si>
  <si>
    <t>Delta a*</t>
  </si>
  <si>
    <t>Delta b*</t>
  </si>
  <si>
    <t>Hue-angle - the CCW angle from zero, with zero at positive a</t>
  </si>
  <si>
    <t>Do not interpret individual delta a-b values if Chroma difference is large</t>
  </si>
  <si>
    <t>Delta E*ab</t>
  </si>
  <si>
    <t>(Hue Angle difference is  what is left after accounting for L &amp; C in E)</t>
  </si>
  <si>
    <t>CMC(l:c) Colour Difference Relative to Standard Phthalogen Blue</t>
  </si>
  <si>
    <t>This calculation weights lightness (l) and chroma (c) as desired by the user, typically 2:1</t>
  </si>
  <si>
    <t>Variable</t>
  </si>
  <si>
    <t>Parameter</t>
  </si>
  <si>
    <t>SL</t>
  </si>
  <si>
    <t>SC</t>
  </si>
  <si>
    <t>Lightness weighting factor</t>
  </si>
  <si>
    <t>Chroma weighting factor</t>
  </si>
  <si>
    <t>SH</t>
  </si>
  <si>
    <t>F</t>
  </si>
  <si>
    <t>T</t>
  </si>
  <si>
    <t>Sample Hue weighting factor</t>
  </si>
  <si>
    <t>Colour Difference in CIELAB space</t>
  </si>
  <si>
    <t>It is a textile indsutry standard and results in more circular rather than elipsoid areas of acceptability in the LAB colour space</t>
  </si>
  <si>
    <t>Internal Calculations for Colour Spaces</t>
  </si>
  <si>
    <t>These can be obtained manually</t>
  </si>
  <si>
    <t>CIE 1931 2 deg Observer</t>
  </si>
  <si>
    <t>Tristimuls values and chromaticity co-ordinates</t>
  </si>
  <si>
    <t>CIE 1964 10 deg Observer</t>
  </si>
  <si>
    <t>Calculation Intermediate</t>
  </si>
  <si>
    <t>Delta C*ab</t>
  </si>
  <si>
    <t>Delta H*ab</t>
  </si>
  <si>
    <t>Delta E cmc</t>
  </si>
  <si>
    <t>l cmc</t>
  </si>
  <si>
    <t>c cmc</t>
  </si>
  <si>
    <t>2,1 are the defaults adopted by UK, USA, etc. standards organizations</t>
  </si>
  <si>
    <t>Delta L cmc</t>
  </si>
  <si>
    <t>Delta C cmc</t>
  </si>
  <si>
    <t>Delta H cmc</t>
  </si>
  <si>
    <t>Total Colour Difference in "weighted" CMC(l:c) space</t>
  </si>
  <si>
    <t>Contributions below are squared, then sqrt of total is taken</t>
  </si>
  <si>
    <t>NOTE</t>
  </si>
  <si>
    <t>Illuminant is D65 - Daylight at 6500 deg Kelvin</t>
  </si>
  <si>
    <t>Alternate data below for information only</t>
  </si>
  <si>
    <t>Calculations are for the CIE 2 deg observer</t>
  </si>
  <si>
    <t>sRGB Colour Space rounded to the nearest integer on a scale of 0:255</t>
  </si>
  <si>
    <t>CIE Lab 1976 Colour Space</t>
  </si>
  <si>
    <t>RGB correspond to Red - Green - Blue</t>
  </si>
  <si>
    <t>Colour Differences relative to the Standard in CIE Lab 1976 Colour Space</t>
  </si>
  <si>
    <t>Differences relative to the Standard using CMC(l:c) difference equation</t>
  </si>
  <si>
    <t>Default paramaters are l=2, c=1 [set in Colour Space Calcs]</t>
  </si>
  <si>
    <t>Mihok Fabric Code</t>
  </si>
  <si>
    <t>Colour</t>
  </si>
  <si>
    <t>Shade</t>
  </si>
  <si>
    <t>Material</t>
  </si>
  <si>
    <t>Nature</t>
  </si>
  <si>
    <t>Source</t>
  </si>
  <si>
    <t>Country</t>
  </si>
  <si>
    <t>Source Code</t>
  </si>
  <si>
    <t>Approximate Date</t>
  </si>
  <si>
    <t>Fabric code in Mihok (2002)</t>
  </si>
  <si>
    <t>Carlson Fabric Code</t>
  </si>
  <si>
    <t>Dowell Spectral Code</t>
  </si>
  <si>
    <t>Code Notes</t>
  </si>
  <si>
    <t>Short Label</t>
  </si>
  <si>
    <t>Blue</t>
  </si>
  <si>
    <t>Pongee 2</t>
  </si>
  <si>
    <t>Polyester</t>
  </si>
  <si>
    <t>Texturised</t>
  </si>
  <si>
    <t>VF</t>
  </si>
  <si>
    <t>Denmark</t>
  </si>
  <si>
    <t>Main lot, like 24</t>
  </si>
  <si>
    <t>Nzi Trials</t>
  </si>
  <si>
    <t>Phthalogen</t>
  </si>
  <si>
    <t>Cotton</t>
  </si>
  <si>
    <t>Drill</t>
  </si>
  <si>
    <t>Awassa</t>
  </si>
  <si>
    <t>Ethiopia</t>
  </si>
  <si>
    <t>Main lot, like 26</t>
  </si>
  <si>
    <t>Bonar</t>
  </si>
  <si>
    <t>Zimbabwe</t>
  </si>
  <si>
    <t>From Epsilon trap</t>
  </si>
  <si>
    <t>IF3GM</t>
  </si>
  <si>
    <t>Mountex</t>
  </si>
  <si>
    <t>Kenya</t>
  </si>
  <si>
    <t>Large Lot for Chad</t>
  </si>
  <si>
    <t>Ethiopia Expts Ref Swatch</t>
  </si>
  <si>
    <t>Turq</t>
  </si>
  <si>
    <t>CuPc</t>
  </si>
  <si>
    <t>RB140</t>
  </si>
  <si>
    <t>Prochem</t>
  </si>
  <si>
    <t>Canada</t>
  </si>
  <si>
    <t>Pro Turq M-G 5% second try</t>
  </si>
  <si>
    <t>Calc for Hue angle &gt;=164 and &lt;=345</t>
  </si>
  <si>
    <t>Poly/Cot</t>
  </si>
  <si>
    <t>Plain</t>
  </si>
  <si>
    <t>Ets Gonfreville</t>
  </si>
  <si>
    <t>Ivory Coast</t>
  </si>
  <si>
    <t>Amsler CIRDES NEW</t>
  </si>
  <si>
    <t xml:space="preserve"> 116 Ivory Coast Ets Gonfreville Poly/Cot Jul 1996</t>
  </si>
  <si>
    <t>Santiago</t>
  </si>
  <si>
    <t>NOTE HIDDEN WAVELENGTHS, CALCULATIONS IN ROWS ETC.</t>
  </si>
  <si>
    <t>LAMDA - all types</t>
  </si>
  <si>
    <t>ram7</t>
  </si>
  <si>
    <t>Dowell, loose piece</t>
  </si>
  <si>
    <t>ram9</t>
  </si>
  <si>
    <t>Dowell</t>
  </si>
  <si>
    <t>Pacific</t>
  </si>
  <si>
    <t>Acrylic</t>
  </si>
  <si>
    <t>Opaque</t>
  </si>
  <si>
    <t>Sunbrella</t>
  </si>
  <si>
    <t>ram14</t>
  </si>
  <si>
    <t>Expt 2003</t>
  </si>
  <si>
    <t>April 28 not sure of piece</t>
  </si>
  <si>
    <t>Ken184</t>
  </si>
  <si>
    <t>April 28 Lg Piece</t>
  </si>
  <si>
    <t>Like 26</t>
  </si>
  <si>
    <t>Nzi Trials, Expts</t>
  </si>
  <si>
    <t>ram5</t>
  </si>
  <si>
    <t>258b</t>
  </si>
  <si>
    <t>PB 15:1</t>
  </si>
  <si>
    <t>Paint</t>
  </si>
  <si>
    <t>Winsor Newton</t>
  </si>
  <si>
    <t>High dilution in Matte Medium</t>
  </si>
  <si>
    <t>Test paint character</t>
  </si>
  <si>
    <t xml:space="preserve"> 258b PB 15:1 Acrylic Paint on Cotton Test High Dilution</t>
  </si>
  <si>
    <t>Calculations are for D65 or Daylight at 6500 Kelvin (bright sunlight), see accompanying graph for characteristics of this light, CIE 1931 two degree observer; 1964 10 degree observer data also calculated but not used in colour space and difference calculations</t>
  </si>
  <si>
    <t>Chromaticity co-ordinates x,y,z are calculated as proportions of the sum of X+Y+Z. By convention, chromaticity diagrams typically plot x (crudely = red) aginst y (crudely = green). The characteristics of the spectrum are thus defined by three parameters: x, y define the colour; Y defines the relative luminance with 0 equaling perfect black and 100 equaling perfect white for the illuminant specified (D65).</t>
  </si>
  <si>
    <t>LAB colour space conversion from XYZ was done from original CIE Technical Report Formulas and checked against web calculators &amp; text references &amp; original LiCor 1800 software output for some reference spectra, noted that EASYRGB does not program the special case for L* mentioned in CIE to accommodate low values of Y/Yn, this is irrelevant for most textiles, similarly most application notes apply the special case formulas for "any" X,Y,X low values, rather than just for the Y exception specifically mentioned in the CIE standard. I'm not sure about this so I have followed the CIE standard as it is exactly written. This should not affect any of the calculations done for most textiles.</t>
  </si>
  <si>
    <t>Insert 1 nm decimal reflectance into column F</t>
  </si>
  <si>
    <t>Sample ID</t>
  </si>
  <si>
    <t>Enter a Descriptive Label in cell A11, enter sample ID in B8</t>
  </si>
  <si>
    <t>ID codes and the label are transferred to the Dbase worksheet</t>
  </si>
  <si>
    <t>CIELAB Colour Difference Relative to Reference (values originate in DATA ENTRY)</t>
  </si>
  <si>
    <t>Add ID codes, a label and update the reference if desired as instructed in DATA ENTRY</t>
  </si>
  <si>
    <t>The worksheet COLOUR SPACE CALCS contains only calculations</t>
  </si>
  <si>
    <t>In the DATA ENTRY worksheet, insert 1 nm spectral readings into the indicated column at the appropriate starting wavelength (erasing any data present from a previous session). The hidden formulas will automatically calculate colour values using various columns/worksheets and compile these in RESULTS</t>
  </si>
  <si>
    <t>ID</t>
  </si>
  <si>
    <t>Tristimulus values</t>
  </si>
  <si>
    <t>CIE 2 degree observer - D65</t>
  </si>
  <si>
    <t>Chromaticity Co-ordinates</t>
  </si>
  <si>
    <t>sRGB Indices</t>
  </si>
  <si>
    <t>Colour Differences in CIE Lab 1976 space</t>
  </si>
  <si>
    <t>Colour Differences in CMC(l:c) space</t>
  </si>
  <si>
    <t>CIE Lab 1976 Colour Space Values</t>
  </si>
  <si>
    <t>sR</t>
  </si>
  <si>
    <t>sG</t>
  </si>
  <si>
    <t>sB</t>
  </si>
  <si>
    <t>Lstar</t>
  </si>
  <si>
    <t>astar</t>
  </si>
  <si>
    <t>bstar</t>
  </si>
  <si>
    <t>Chroma</t>
  </si>
  <si>
    <t>Hue</t>
  </si>
  <si>
    <t>DeltaL</t>
  </si>
  <si>
    <t>Deltaa</t>
  </si>
  <si>
    <t>Deltab</t>
  </si>
  <si>
    <t>DeltaE</t>
  </si>
  <si>
    <t>DeltaC</t>
  </si>
  <si>
    <t>DeltaH</t>
  </si>
  <si>
    <t>CMCl</t>
  </si>
  <si>
    <t>CMCc</t>
  </si>
  <si>
    <t>CMCDeltaE</t>
  </si>
  <si>
    <t>CMCDeltaL</t>
  </si>
  <si>
    <t>CMCDeltaC</t>
  </si>
  <si>
    <t>CMCDeltaH</t>
  </si>
  <si>
    <t>THIS MUST BE A TEXT STRING</t>
  </si>
  <si>
    <t>CCx</t>
  </si>
  <si>
    <t>CCy</t>
  </si>
  <si>
    <t>CCz</t>
  </si>
  <si>
    <t>TRIX</t>
  </si>
  <si>
    <t>TRIY</t>
  </si>
  <si>
    <t>TRIZ</t>
  </si>
  <si>
    <t>101a</t>
  </si>
  <si>
    <t xml:space="preserve"> 101a VF #10 Phthalogen Blue Pongee 2 1996 - Nzi Trials</t>
  </si>
  <si>
    <t>105a</t>
  </si>
  <si>
    <t xml:space="preserve"> 105a Reference Ethiopia Phthalogen Cotton 1996 - Nzi trials Mihok</t>
  </si>
  <si>
    <t>168a</t>
  </si>
  <si>
    <t xml:space="preserve"> 168a Mountex Phthalogen Blue IF3GN Cotton Lot 1 Feb 1997</t>
  </si>
  <si>
    <t>171a</t>
  </si>
  <si>
    <t xml:space="preserve"> 171a Reference Bonar Phthalogen Blue Cotton Drill 1997 Mihok</t>
  </si>
  <si>
    <t>184a</t>
  </si>
  <si>
    <t xml:space="preserve"> 184a Phthalogen IF3GM Reference Swatch Mountex Kenya Mihok May 1997</t>
  </si>
  <si>
    <t>105b</t>
  </si>
  <si>
    <t>Apr 28 2004</t>
  </si>
  <si>
    <t>Same piece as reference</t>
  </si>
  <si>
    <t xml:space="preserve"> 105b Reference Ethiopia Phthalogen Cotton 1996 - Nzi trials Carlson</t>
  </si>
  <si>
    <t>171b</t>
  </si>
  <si>
    <t>Same  reference piece</t>
  </si>
  <si>
    <t xml:space="preserve"> 171b Reference Bonar Phthalogen Blue Cotton Drill 1997 Carlson</t>
  </si>
  <si>
    <t>184c</t>
  </si>
  <si>
    <t>April 28 Same Ref Swatch</t>
  </si>
  <si>
    <t xml:space="preserve"> 184c Phthalogen IF3GM Reference Swatch (Carlson) April 28, 2004</t>
  </si>
  <si>
    <t>184e</t>
  </si>
  <si>
    <t xml:space="preserve"> 184e Phthalogen (Carlson) Kenya April 28, 2004</t>
  </si>
  <si>
    <t>184d</t>
  </si>
  <si>
    <t xml:space="preserve"> 184d Phthalogen IF3GM (Carlson) Ken184 April 28, 2004</t>
  </si>
  <si>
    <t>214c</t>
  </si>
  <si>
    <t>Expt 2004, usual 45/45 deg</t>
  </si>
  <si>
    <t xml:space="preserve"> 214c Sunbrella Pacific Blue Acrylic (Canada 2004 by Carlson)</t>
  </si>
  <si>
    <t xml:space="preserve"> 272 Procion Turquoise M-G or RB140 in Dyes2</t>
  </si>
  <si>
    <t xml:space="preserve"> 184 Pooled Phthalogen IF3GM (Carlson) 3-sample average</t>
  </si>
  <si>
    <t>Dowell samples are an excellent match, just slightly darker than Li-Cor 1800 readings</t>
  </si>
  <si>
    <t>101b</t>
  </si>
  <si>
    <t xml:space="preserve"> 101b VF #10 Phthalogen Blue Pongee 2 1996 - Nzi Trials (Dowell)</t>
  </si>
  <si>
    <t>168b</t>
  </si>
  <si>
    <t>Other swatch</t>
  </si>
  <si>
    <t xml:space="preserve"> 168b Mountex Phthalogen Blue IF3GM Cotton Lot 1 - (Dowell other swatch)</t>
  </si>
  <si>
    <t>184b</t>
  </si>
  <si>
    <t>Like 1b</t>
  </si>
  <si>
    <t xml:space="preserve"> 184b Phthalogen IF3GM Other Swatch Mountex Kenya Dowell</t>
  </si>
  <si>
    <t>214a</t>
  </si>
  <si>
    <t xml:space="preserve"> 214a Sunbrella Pacific Blue Acrylic (Canada 2003 by Dowell)</t>
  </si>
  <si>
    <t>184-Pool</t>
  </si>
  <si>
    <t>Note that the wavelength range is not identical across columns, but all data start at 370 nm - source is Spectra Master Dbase</t>
  </si>
  <si>
    <t>Set #3 is Floyd Dowell - not same swatches, only Carlson 105b, 171b, 184c are same pieces</t>
  </si>
  <si>
    <t>These readings are not as accurate as the Li-Cor values, but are reasonable, Barium sulphate standard</t>
  </si>
  <si>
    <t>Best Reference is Mount Kenya Textiles Phthalogen Blue IF3GM cotton drill, Mihok #184a</t>
  </si>
  <si>
    <t>The Worksheet REFERENCE contains spectra and their colour indices with both original and duplicate data for selected blue fabrics measured by different people / systems. The first set of Li-Cor 1800 measurements are the most reliable and precise set of measurements as they were done with an integrating sphere on new cloth in the 1990s. These spectra should be used as key references; e.g. #184a is Phthalogen Blue IF3GM cotton drill by Mount Kenya Textiles in Nanyuki, Kenya.</t>
  </si>
  <si>
    <t>Additional spectra are from Dave Carlson, USDA on an Ocean Optics USB2000 with a 45/45 deg configuration and from Floyd Dowell, USDA with more sophisticated equipment. Only a few of these USDA spectra are from the exact same pieces of cloth. Even if the cloth is the same piece for three phthalogen samples analyzed by Carlson, there are many years between the readings providing an opportunity for fading in storage. The most noticeable difference between readings from different people for the same or similar cloth is in the value of L - the overall lightness. This is related to the simple problem of keeping one's working standard for 100% brightness perfect. Barium sulphate greys with age, and there are obviously other quality control issues to be dealt with. Spectralon working standards are likely better for this purpose.</t>
  </si>
  <si>
    <t>Note that l and c are flexible variables in the CMC(l:c) colour difference equations. The textile industry has chosen to weight lightness higher than chroma by choosing l=2 and c=1 for a closer match to human perception.</t>
  </si>
  <si>
    <t>A linked series of worksheets to calculate colour indices and compare them to "phthalogen blue" using reflectance measured at 1 nm intervals entered as decimal fractions - just follow these INSTRUCTIONS to proceed to DATA ENTRY and then read/save/print RESULTS. Use the Dbase worksheet to import numbers to other programs (data all in one row for ACCESS, etc.). This Dbase includes the raw reflectance readings at 10 nm intervals from 370 to 830 nm (if readings were taken, sometimes only to 700 or 790 nm).</t>
  </si>
  <si>
    <t>Raw Reflectance/Transmittance copied from Data worksheet at 10 nm intervals</t>
  </si>
  <si>
    <t>L370</t>
  </si>
  <si>
    <t>L380</t>
  </si>
  <si>
    <t>L390</t>
  </si>
  <si>
    <t>L400</t>
  </si>
  <si>
    <t>L410</t>
  </si>
  <si>
    <t>L420</t>
  </si>
  <si>
    <t>L430</t>
  </si>
  <si>
    <t>L440</t>
  </si>
  <si>
    <t>L450</t>
  </si>
  <si>
    <t>L460</t>
  </si>
  <si>
    <t>L470</t>
  </si>
  <si>
    <t>L480</t>
  </si>
  <si>
    <t>L490</t>
  </si>
  <si>
    <t>L500</t>
  </si>
  <si>
    <t>L510</t>
  </si>
  <si>
    <t>L520</t>
  </si>
  <si>
    <t>L530</t>
  </si>
  <si>
    <t>L540</t>
  </si>
  <si>
    <t>L550</t>
  </si>
  <si>
    <t>L560</t>
  </si>
  <si>
    <t>L570</t>
  </si>
  <si>
    <t>L580</t>
  </si>
  <si>
    <t>L590</t>
  </si>
  <si>
    <t>L600</t>
  </si>
  <si>
    <t>L630</t>
  </si>
  <si>
    <t>L640</t>
  </si>
  <si>
    <t>L650</t>
  </si>
  <si>
    <t>L660</t>
  </si>
  <si>
    <t>L670</t>
  </si>
  <si>
    <t>L680</t>
  </si>
  <si>
    <t>L690</t>
  </si>
  <si>
    <t>L700</t>
  </si>
  <si>
    <t>L610</t>
  </si>
  <si>
    <t>L620</t>
  </si>
  <si>
    <t>L710</t>
  </si>
  <si>
    <t>L720</t>
  </si>
  <si>
    <t>L730</t>
  </si>
  <si>
    <t>L740</t>
  </si>
  <si>
    <t>L750</t>
  </si>
  <si>
    <t>L760</t>
  </si>
  <si>
    <t>L770</t>
  </si>
  <si>
    <t>L780</t>
  </si>
  <si>
    <t>L790</t>
  </si>
  <si>
    <t>L800</t>
  </si>
  <si>
    <t>L810</t>
  </si>
  <si>
    <t>L820</t>
  </si>
  <si>
    <t>L830</t>
  </si>
  <si>
    <t>Quick Graphs are provided for convenience for D65 (unhide rows in data_entry worksheet to see lower wavelengths), and for the column of spectral data (SPEC vs REF) vs Phthalogen Blue IF3GM (Mountex #184a standard measured with Li-Cor 1800), a few other key phthalogen cloths from Africa measured with the same equipment, and a sulphonated CuPc reactive dye measured with the Ocean Optics setup. Use this template to grpah up whatever you wish by changing the column references.</t>
  </si>
  <si>
    <t>Reference values below are reproduced from the Data Entry Worksheet</t>
  </si>
  <si>
    <t>Reference Values</t>
  </si>
  <si>
    <t>Paste these as required</t>
  </si>
  <si>
    <t>Set #2 is Dave Carlson, Ocean Optics USB2000 simple 45/45 deg reflectance setup, no integrating sphere</t>
  </si>
  <si>
    <t>Set#1 is from Li-Cor 1800 with an integrating sphere, Steve Mihok in 1990s in Kenya, barium sulphate standard</t>
  </si>
  <si>
    <t>Brilliant</t>
  </si>
  <si>
    <t>Flat Acrylic</t>
  </si>
  <si>
    <t>Benjamin Moore</t>
  </si>
  <si>
    <t>2065-30</t>
  </si>
  <si>
    <t>280a</t>
  </si>
  <si>
    <t>281a</t>
  </si>
  <si>
    <t>Evening</t>
  </si>
  <si>
    <t>Laguna</t>
  </si>
  <si>
    <t>2066-20</t>
  </si>
  <si>
    <t>2059-30</t>
  </si>
  <si>
    <t>2 Coats on PRIMER</t>
  </si>
  <si>
    <t xml:space="preserve"> 280a BM Paint Evening Blue #2066-20 on PRIMER</t>
  </si>
  <si>
    <t xml:space="preserve"> 281a BM Paint Laguna Blue #2059-30 on PRIMER</t>
  </si>
  <si>
    <t>279a</t>
  </si>
  <si>
    <t xml:space="preserve"> 279a BM Paint Brilliant Blue #2065-30 on PRIMER</t>
  </si>
  <si>
    <t>281abc</t>
  </si>
  <si>
    <t>279abc</t>
  </si>
  <si>
    <t>280abc</t>
  </si>
  <si>
    <t xml:space="preserve"> 279 Pooled</t>
  </si>
  <si>
    <t xml:space="preserve"> 280 Pooled</t>
  </si>
  <si>
    <t xml:space="preserve"> 281 Pooled</t>
  </si>
  <si>
    <t>184-pool</t>
  </si>
  <si>
    <t>DO NOT ENTER ANY DATA HERE</t>
  </si>
  <si>
    <t>Cells C53:C64 can be copied from here, they are in same format as Reference cell headings</t>
  </si>
  <si>
    <t>Remember that ZERO values in the RGB system can just be out of gamut for the display abilities of this system</t>
  </si>
  <si>
    <t>Update the reference ID code in cell B9</t>
  </si>
  <si>
    <t>This Program</t>
  </si>
  <si>
    <t>ColorPro.com</t>
  </si>
  <si>
    <t>EASYRGB.com</t>
  </si>
  <si>
    <t>INPUT</t>
  </si>
  <si>
    <t>Calculations</t>
  </si>
  <si>
    <t>Comment</t>
  </si>
  <si>
    <t>XYZ</t>
  </si>
  <si>
    <t>1 nm intervals</t>
  </si>
  <si>
    <t>OK, sRGB is calculated</t>
  </si>
  <si>
    <t>Li-Cor 1800</t>
  </si>
  <si>
    <t>Not sure of nm interval of Li-Cor D65 calculations</t>
  </si>
  <si>
    <t>RGB colour space conversion was done from the standard as written at SRGB.COM and agrees with EasyRGB values. There are many different RGB colour spaces; this is the Microsoft / H P/ etc. standard for the world wide web; it is formalized by the International Electrotechnical Commission as standard IEC 61966-2-1.</t>
  </si>
  <si>
    <t>Colour space conversion formulas are found on the web at various sites, best one is EASYRGB.COM http://www.easyrgb.com/math.php?MATH=M1#text1, HUNTER LAB also has application notes with formulas that cover most topics - but with some mistakes in equations - everything must be cross-checked from the web! There is a QA_QC worksheet for cross-comparisons with whatever independent calculations I have been able to find.</t>
  </si>
  <si>
    <t>CMC stands for Color Measurement Committee of the Society of Dyers and Colorists in the UK. The CMC(l:c) system has been adopted as a British Standard and has also been adopted by the AATC in the USA, it is only one of many possible systems for this purpose but is "popular" in the textile industry.</t>
  </si>
  <si>
    <t>Lab</t>
  </si>
  <si>
    <t>Brucelindbloom.com</t>
  </si>
  <si>
    <t>POS = Sample is lighter</t>
  </si>
  <si>
    <t>POS = Sample is redder, Negative = greener</t>
  </si>
  <si>
    <t>POS = Sample is yellower, Negative = bluer</t>
  </si>
  <si>
    <t>Chroma Difference, POS = Sample is brighter</t>
  </si>
  <si>
    <t>Hue-angle Difference, POS = Sample has higher angle</t>
  </si>
  <si>
    <t>Calculations use both the Delta LAB data and some of the standard characteristics in complex equations</t>
  </si>
  <si>
    <t>POS = Sample is ligher</t>
  </si>
  <si>
    <t>Sample Lightness weighting factor - Conditional on  L* for standard</t>
  </si>
  <si>
    <t>Sample Chroma weighting factor - Conditioned on C*ab of standard</t>
  </si>
  <si>
    <t>LAB colour difference equations were taken from the CIE Technical Report; the CMC(l:c) colour difference equation was checked agains three web sources (Hunter Lab, Axiphos, BruceLindbloom) and from Page 63-64 of Nassau, K. (1998) Color for Science, Art and technology, Elsevier, Amsterdam; There are two mistakes in the formulae in Nassau (1998); C*ab should be to the fourth power in the denominator of F, and the formula for Sc should be based only on C*ab.</t>
  </si>
  <si>
    <t>Calc for Hue angle &lt;164 or &gt;345 - Conditional on hab of standard</t>
  </si>
  <si>
    <t>Must be another type of RGB space</t>
  </si>
  <si>
    <t>Slight rounding difference in equations?</t>
  </si>
  <si>
    <t>QA/QC of calculations versus other colorimetry calculators</t>
  </si>
  <si>
    <t>Examples in Reference Worksheet</t>
  </si>
  <si>
    <t>Paste in reference values at Z1 (RGB values are not used)</t>
  </si>
  <si>
    <t>Programmed by Steve Mihok, May 2005, smihok@rogers.com</t>
  </si>
  <si>
    <t>WN Permanent Blue PB29?</t>
  </si>
  <si>
    <t>WN PB29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</si>
</sst>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mmm\-yy;@"/>
    <numFmt numFmtId="166" formatCode="0.000"/>
    <numFmt numFmtId="167" formatCode="0.00000"/>
    <numFmt numFmtId="168" formatCode="0.000000"/>
    <numFmt numFmtId="169" formatCode="0.0"/>
    <numFmt numFmtId="170" formatCode="&quot;Yes&quot;;&quot;Yes&quot;;&quot;No&quot;"/>
    <numFmt numFmtId="171" formatCode="&quot;True&quot;;&quot;True&quot;;&quot;False&quot;"/>
    <numFmt numFmtId="172" formatCode="&quot;On&quot;;&quot;On&quot;;&quot;Off&quot;"/>
    <numFmt numFmtId="173" formatCode="0_);\(0\)"/>
    <numFmt numFmtId="174" formatCode="[$-409]d\-mmm\-yy;@"/>
    <numFmt numFmtId="175" formatCode="0.00000000"/>
    <numFmt numFmtId="176" formatCode="0.0000000"/>
  </numFmts>
  <fonts count="15">
    <font>
      <sz val="10"/>
      <name val="Arial"/>
      <family val="0"/>
    </font>
    <font>
      <b/>
      <sz val="10"/>
      <name val="Arial"/>
      <family val="2"/>
    </font>
    <font>
      <sz val="8"/>
      <name val="Arial"/>
      <family val="0"/>
    </font>
    <font>
      <sz val="8"/>
      <name val="MS Sans Serif"/>
      <family val="2"/>
    </font>
    <font>
      <b/>
      <sz val="8"/>
      <name val="MS Sans Serif"/>
      <family val="2"/>
    </font>
    <font>
      <u val="single"/>
      <sz val="10"/>
      <color indexed="36"/>
      <name val="Arial"/>
      <family val="0"/>
    </font>
    <font>
      <u val="single"/>
      <sz val="10"/>
      <color indexed="12"/>
      <name val="Arial"/>
      <family val="0"/>
    </font>
    <font>
      <b/>
      <sz val="12"/>
      <name val="Arial"/>
      <family val="2"/>
    </font>
    <font>
      <b/>
      <sz val="10"/>
      <color indexed="9"/>
      <name val="Arial"/>
      <family val="2"/>
    </font>
    <font>
      <sz val="14"/>
      <name val="Arial"/>
      <family val="2"/>
    </font>
    <font>
      <b/>
      <sz val="10"/>
      <name val="MS Sans Serif"/>
      <family val="2"/>
    </font>
    <font>
      <sz val="10"/>
      <name val="MS Sans Serif"/>
      <family val="2"/>
    </font>
    <font>
      <sz val="10"/>
      <color indexed="9"/>
      <name val="Arial"/>
      <family val="2"/>
    </font>
    <font>
      <b/>
      <sz val="11"/>
      <name val="Arial"/>
      <family val="2"/>
    </font>
    <font>
      <b/>
      <sz val="9"/>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
      <patternFill patternType="solid">
        <fgColor indexed="43"/>
        <bgColor indexed="64"/>
      </patternFill>
    </fill>
    <fill>
      <patternFill patternType="solid">
        <fgColor indexed="57"/>
        <bgColor indexed="64"/>
      </patternFill>
    </fill>
    <fill>
      <patternFill patternType="solid">
        <fgColor indexed="48"/>
        <bgColor indexed="64"/>
      </patternFill>
    </fill>
    <fill>
      <patternFill patternType="solid">
        <fgColor indexed="49"/>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164" fontId="0" fillId="0" borderId="0" xfId="0" applyNumberFormat="1" applyAlignment="1">
      <alignment/>
    </xf>
    <xf numFmtId="164" fontId="1" fillId="2" borderId="0" xfId="0" applyNumberFormat="1" applyFont="1" applyFill="1" applyAlignment="1">
      <alignment horizontal="right"/>
    </xf>
    <xf numFmtId="0" fontId="0" fillId="0" borderId="0" xfId="0" applyAlignment="1">
      <alignment/>
    </xf>
    <xf numFmtId="0" fontId="1" fillId="0" borderId="0" xfId="0" applyFont="1" applyAlignment="1">
      <alignment/>
    </xf>
    <xf numFmtId="0" fontId="0" fillId="3" borderId="0" xfId="0" applyFill="1" applyAlignment="1">
      <alignment/>
    </xf>
    <xf numFmtId="0" fontId="0" fillId="0" borderId="0" xfId="0" applyFont="1" applyAlignment="1">
      <alignment/>
    </xf>
    <xf numFmtId="0" fontId="0" fillId="0" borderId="0" xfId="0" applyFill="1" applyAlignment="1">
      <alignment/>
    </xf>
    <xf numFmtId="0" fontId="0" fillId="2" borderId="0" xfId="0" applyFill="1" applyAlignment="1">
      <alignment/>
    </xf>
    <xf numFmtId="0" fontId="0" fillId="0" borderId="0" xfId="0" applyFill="1" applyAlignment="1">
      <alignment/>
    </xf>
    <xf numFmtId="0" fontId="0" fillId="0" borderId="0" xfId="0" applyNumberFormat="1" applyFill="1" applyAlignment="1">
      <alignment horizontal="right"/>
    </xf>
    <xf numFmtId="0" fontId="0" fillId="0" borderId="0" xfId="0" applyFill="1" applyAlignment="1">
      <alignment horizontal="right"/>
    </xf>
    <xf numFmtId="164" fontId="0" fillId="0" borderId="0" xfId="0" applyNumberFormat="1" applyFont="1" applyFill="1" applyAlignment="1">
      <alignment horizontal="right"/>
    </xf>
    <xf numFmtId="164" fontId="0" fillId="0" borderId="0" xfId="0" applyNumberFormat="1" applyFill="1" applyAlignment="1">
      <alignment/>
    </xf>
    <xf numFmtId="2" fontId="1" fillId="3" borderId="0" xfId="0" applyNumberFormat="1" applyFont="1" applyFill="1" applyAlignment="1">
      <alignment/>
    </xf>
    <xf numFmtId="2" fontId="0" fillId="0" borderId="0" xfId="0" applyNumberFormat="1" applyAlignment="1">
      <alignment/>
    </xf>
    <xf numFmtId="0" fontId="1" fillId="0" borderId="0" xfId="0" applyFont="1" applyFill="1" applyAlignment="1">
      <alignment/>
    </xf>
    <xf numFmtId="164" fontId="1" fillId="3" borderId="0" xfId="0" applyNumberFormat="1" applyFont="1" applyFill="1" applyAlignment="1">
      <alignment horizontal="left"/>
    </xf>
    <xf numFmtId="2" fontId="0" fillId="0" borderId="0" xfId="0" applyNumberFormat="1" applyAlignment="1">
      <alignment horizontal="right"/>
    </xf>
    <xf numFmtId="166" fontId="0" fillId="0" borderId="0" xfId="0" applyNumberFormat="1" applyAlignment="1">
      <alignment horizontal="right"/>
    </xf>
    <xf numFmtId="164" fontId="1" fillId="0" borderId="0" xfId="0" applyNumberFormat="1" applyFont="1" applyFill="1" applyAlignment="1">
      <alignment horizontal="right"/>
    </xf>
    <xf numFmtId="164" fontId="1" fillId="0" borderId="0" xfId="0" applyNumberFormat="1" applyFont="1" applyFill="1" applyAlignment="1">
      <alignment horizontal="left"/>
    </xf>
    <xf numFmtId="0" fontId="3" fillId="0" borderId="0" xfId="0" applyNumberFormat="1" applyFont="1" applyFill="1" applyAlignment="1">
      <alignment horizontal="right" wrapText="1"/>
    </xf>
    <xf numFmtId="0" fontId="1" fillId="0" borderId="0" xfId="0" applyFont="1" applyFill="1" applyAlignment="1">
      <alignment horizontal="left"/>
    </xf>
    <xf numFmtId="0" fontId="1" fillId="4" borderId="0" xfId="0" applyFont="1" applyFill="1" applyAlignment="1">
      <alignment horizontal="left"/>
    </xf>
    <xf numFmtId="164" fontId="0" fillId="4" borderId="0" xfId="0" applyNumberFormat="1" applyFill="1" applyAlignment="1">
      <alignment/>
    </xf>
    <xf numFmtId="2" fontId="1" fillId="2" borderId="0" xfId="0" applyNumberFormat="1" applyFont="1" applyFill="1" applyAlignment="1">
      <alignment/>
    </xf>
    <xf numFmtId="0" fontId="1" fillId="2" borderId="0" xfId="0" applyFont="1" applyFill="1" applyAlignment="1">
      <alignment/>
    </xf>
    <xf numFmtId="164" fontId="0" fillId="2" borderId="0" xfId="0" applyNumberFormat="1" applyFill="1" applyAlignment="1">
      <alignment/>
    </xf>
    <xf numFmtId="0" fontId="1" fillId="5" borderId="0" xfId="0" applyFont="1" applyFill="1" applyAlignment="1">
      <alignment/>
    </xf>
    <xf numFmtId="0" fontId="1" fillId="6" borderId="0" xfId="0" applyFont="1" applyFill="1" applyAlignment="1">
      <alignment/>
    </xf>
    <xf numFmtId="166" fontId="1" fillId="5" borderId="0" xfId="0" applyNumberFormat="1" applyFont="1" applyFill="1" applyAlignment="1">
      <alignment horizontal="right"/>
    </xf>
    <xf numFmtId="0" fontId="1" fillId="2" borderId="0" xfId="0" applyFont="1" applyFill="1" applyAlignment="1">
      <alignment horizontal="right"/>
    </xf>
    <xf numFmtId="2" fontId="1" fillId="2" borderId="0" xfId="0" applyNumberFormat="1" applyFont="1" applyFill="1" applyAlignment="1">
      <alignment horizontal="right"/>
    </xf>
    <xf numFmtId="0" fontId="1"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4" borderId="0" xfId="0" applyFill="1" applyAlignment="1">
      <alignment/>
    </xf>
    <xf numFmtId="164" fontId="0" fillId="0" borderId="0" xfId="0" applyNumberFormat="1" applyFill="1" applyAlignment="1">
      <alignment/>
    </xf>
    <xf numFmtId="0" fontId="1" fillId="3" borderId="0" xfId="0" applyFont="1" applyFill="1" applyAlignment="1">
      <alignment horizontal="left"/>
    </xf>
    <xf numFmtId="164" fontId="0" fillId="3" borderId="0" xfId="0" applyNumberFormat="1" applyFill="1" applyAlignment="1">
      <alignment/>
    </xf>
    <xf numFmtId="0" fontId="0" fillId="0" borderId="0" xfId="0" applyAlignment="1">
      <alignment vertical="top" wrapText="1"/>
    </xf>
    <xf numFmtId="0" fontId="1" fillId="5" borderId="0" xfId="0" applyFont="1" applyFill="1" applyAlignment="1">
      <alignment vertical="top" wrapText="1"/>
    </xf>
    <xf numFmtId="0" fontId="0" fillId="6" borderId="0" xfId="0" applyFill="1" applyAlignment="1">
      <alignment/>
    </xf>
    <xf numFmtId="0" fontId="0" fillId="7" borderId="0" xfId="0" applyFont="1" applyFill="1" applyAlignment="1">
      <alignment/>
    </xf>
    <xf numFmtId="0" fontId="0" fillId="7" borderId="0" xfId="0" applyFill="1" applyAlignment="1">
      <alignment/>
    </xf>
    <xf numFmtId="166" fontId="1" fillId="6" borderId="0" xfId="0" applyNumberFormat="1" applyFont="1" applyFill="1" applyAlignment="1">
      <alignment horizontal="right"/>
    </xf>
    <xf numFmtId="0" fontId="1" fillId="8" borderId="0" xfId="0" applyFont="1" applyFill="1" applyAlignment="1">
      <alignment vertical="top" wrapText="1"/>
    </xf>
    <xf numFmtId="164" fontId="1" fillId="3" borderId="0" xfId="0" applyNumberFormat="1" applyFont="1" applyFill="1" applyAlignment="1">
      <alignment horizontal="right"/>
    </xf>
    <xf numFmtId="49" fontId="4" fillId="5" borderId="0" xfId="0" applyNumberFormat="1" applyFont="1" applyFill="1" applyAlignment="1">
      <alignment horizontal="right" wrapText="1"/>
    </xf>
    <xf numFmtId="0" fontId="1" fillId="9" borderId="0" xfId="0" applyFont="1" applyFill="1" applyAlignment="1">
      <alignment/>
    </xf>
    <xf numFmtId="0" fontId="0" fillId="9" borderId="0" xfId="0" applyFill="1" applyAlignment="1">
      <alignment/>
    </xf>
    <xf numFmtId="0" fontId="1" fillId="9" borderId="0" xfId="0" applyFont="1" applyFill="1" applyAlignment="1">
      <alignment horizontal="left"/>
    </xf>
    <xf numFmtId="164" fontId="0" fillId="9" borderId="0" xfId="0" applyNumberFormat="1" applyFill="1" applyAlignment="1">
      <alignment/>
    </xf>
    <xf numFmtId="0" fontId="0" fillId="0" borderId="0" xfId="0" applyNumberFormat="1" applyAlignment="1">
      <alignment/>
    </xf>
    <xf numFmtId="0" fontId="0" fillId="10" borderId="0" xfId="0" applyFill="1" applyAlignment="1">
      <alignment/>
    </xf>
    <xf numFmtId="2" fontId="0" fillId="10" borderId="0" xfId="0" applyNumberFormat="1" applyFill="1" applyAlignment="1">
      <alignment/>
    </xf>
    <xf numFmtId="0" fontId="1" fillId="10" borderId="0" xfId="0" applyFont="1" applyFill="1" applyAlignment="1">
      <alignment/>
    </xf>
    <xf numFmtId="0" fontId="8" fillId="4" borderId="0" xfId="0" applyFont="1" applyFill="1" applyAlignment="1">
      <alignment/>
    </xf>
    <xf numFmtId="0" fontId="8" fillId="11" borderId="0" xfId="0" applyFont="1" applyFill="1" applyAlignment="1">
      <alignment/>
    </xf>
    <xf numFmtId="0" fontId="8" fillId="12" borderId="0" xfId="0" applyFont="1" applyFill="1" applyAlignment="1">
      <alignment/>
    </xf>
    <xf numFmtId="0" fontId="8" fillId="4" borderId="0" xfId="0" applyFont="1" applyFill="1" applyAlignment="1">
      <alignment horizontal="right"/>
    </xf>
    <xf numFmtId="0" fontId="8" fillId="11" borderId="0" xfId="0" applyFont="1" applyFill="1" applyAlignment="1">
      <alignment horizontal="right"/>
    </xf>
    <xf numFmtId="0" fontId="8" fillId="12" borderId="0" xfId="0" applyFont="1" applyFill="1" applyAlignment="1">
      <alignment horizontal="right"/>
    </xf>
    <xf numFmtId="0" fontId="0" fillId="0" borderId="0" xfId="0" applyAlignment="1">
      <alignment horizontal="right"/>
    </xf>
    <xf numFmtId="0" fontId="1" fillId="0" borderId="0" xfId="0" applyFont="1" applyAlignment="1">
      <alignment horizontal="right"/>
    </xf>
    <xf numFmtId="166" fontId="0" fillId="0" borderId="0" xfId="0" applyNumberFormat="1" applyAlignment="1">
      <alignment/>
    </xf>
    <xf numFmtId="166" fontId="0" fillId="0" borderId="0" xfId="0" applyNumberFormat="1" applyAlignment="1">
      <alignment/>
    </xf>
    <xf numFmtId="0" fontId="0" fillId="5" borderId="0" xfId="0" applyFill="1" applyAlignment="1">
      <alignment/>
    </xf>
    <xf numFmtId="2" fontId="8" fillId="11" borderId="0" xfId="0" applyNumberFormat="1" applyFont="1" applyFill="1" applyAlignment="1">
      <alignment/>
    </xf>
    <xf numFmtId="2" fontId="8" fillId="12" borderId="0" xfId="0" applyNumberFormat="1" applyFont="1" applyFill="1" applyAlignment="1">
      <alignment/>
    </xf>
    <xf numFmtId="2" fontId="8" fillId="11" borderId="0" xfId="0" applyNumberFormat="1" applyFont="1" applyFill="1" applyAlignment="1">
      <alignment horizontal="right"/>
    </xf>
    <xf numFmtId="2" fontId="8" fillId="12" borderId="0" xfId="0" applyNumberFormat="1" applyFont="1" applyFill="1" applyAlignment="1">
      <alignment horizontal="right"/>
    </xf>
    <xf numFmtId="2" fontId="1" fillId="0" borderId="0" xfId="0" applyNumberFormat="1" applyFont="1" applyAlignment="1">
      <alignment/>
    </xf>
    <xf numFmtId="0" fontId="1" fillId="3" borderId="0" xfId="0" applyFont="1" applyFill="1" applyAlignment="1">
      <alignment/>
    </xf>
    <xf numFmtId="169" fontId="1" fillId="0" borderId="0" xfId="0" applyNumberFormat="1" applyFont="1" applyAlignment="1">
      <alignment/>
    </xf>
    <xf numFmtId="169" fontId="0" fillId="0" borderId="0" xfId="0" applyNumberFormat="1" applyAlignment="1">
      <alignment/>
    </xf>
    <xf numFmtId="2" fontId="0" fillId="0" borderId="0" xfId="0" applyNumberFormat="1" applyAlignment="1">
      <alignment/>
    </xf>
    <xf numFmtId="0" fontId="1" fillId="4" borderId="0" xfId="0" applyFont="1" applyFill="1" applyAlignment="1">
      <alignment/>
    </xf>
    <xf numFmtId="2" fontId="1" fillId="9" borderId="0" xfId="0" applyNumberFormat="1" applyFont="1" applyFill="1" applyAlignment="1">
      <alignment/>
    </xf>
    <xf numFmtId="0" fontId="8" fillId="4" borderId="0" xfId="0" applyFont="1" applyFill="1" applyAlignment="1">
      <alignment horizontal="left"/>
    </xf>
    <xf numFmtId="2" fontId="0" fillId="0" borderId="0" xfId="0" applyNumberFormat="1" applyFill="1" applyAlignment="1">
      <alignment/>
    </xf>
    <xf numFmtId="0" fontId="0" fillId="0" borderId="0" xfId="0" applyFont="1" applyFill="1" applyAlignment="1">
      <alignment horizontal="right"/>
    </xf>
    <xf numFmtId="2" fontId="0" fillId="0" borderId="0" xfId="0" applyNumberFormat="1" applyFill="1" applyAlignment="1">
      <alignment horizontal="right"/>
    </xf>
    <xf numFmtId="166" fontId="1" fillId="0" borderId="0" xfId="0" applyNumberFormat="1" applyFont="1" applyFill="1" applyAlignment="1">
      <alignment horizontal="right"/>
    </xf>
    <xf numFmtId="0" fontId="1" fillId="0" borderId="0" xfId="0" applyFont="1" applyFill="1" applyAlignment="1">
      <alignment horizontal="right"/>
    </xf>
    <xf numFmtId="2" fontId="1" fillId="0" borderId="0" xfId="0" applyNumberFormat="1" applyFont="1" applyFill="1" applyAlignment="1">
      <alignment horizontal="right"/>
    </xf>
    <xf numFmtId="166" fontId="0" fillId="0" borderId="0" xfId="0" applyNumberFormat="1" applyFill="1" applyAlignment="1">
      <alignment horizontal="right"/>
    </xf>
    <xf numFmtId="2" fontId="1" fillId="5" borderId="0" xfId="0" applyNumberFormat="1" applyFont="1" applyFill="1" applyAlignment="1">
      <alignment/>
    </xf>
    <xf numFmtId="2" fontId="1" fillId="6" borderId="0" xfId="0" applyNumberFormat="1" applyFont="1" applyFill="1" applyAlignment="1">
      <alignment/>
    </xf>
    <xf numFmtId="1" fontId="0" fillId="0" borderId="0" xfId="0" applyNumberFormat="1" applyAlignment="1">
      <alignment/>
    </xf>
    <xf numFmtId="0" fontId="0" fillId="4" borderId="0" xfId="0" applyFont="1" applyFill="1" applyAlignment="1">
      <alignment/>
    </xf>
    <xf numFmtId="2" fontId="1" fillId="0" borderId="0" xfId="0" applyNumberFormat="1" applyFont="1" applyFill="1" applyAlignment="1">
      <alignment/>
    </xf>
    <xf numFmtId="2" fontId="8" fillId="0" borderId="0" xfId="0" applyNumberFormat="1" applyFont="1" applyFill="1" applyAlignment="1">
      <alignment horizontal="right"/>
    </xf>
    <xf numFmtId="2" fontId="1" fillId="0" borderId="0" xfId="0" applyNumberFormat="1" applyFont="1" applyAlignment="1">
      <alignment horizontal="right"/>
    </xf>
    <xf numFmtId="1" fontId="1" fillId="0" borderId="0" xfId="0" applyNumberFormat="1" applyFont="1" applyAlignment="1">
      <alignment/>
    </xf>
    <xf numFmtId="164" fontId="1" fillId="2" borderId="0" xfId="0" applyNumberFormat="1" applyFont="1" applyFill="1" applyAlignment="1">
      <alignment horizontal="left"/>
    </xf>
    <xf numFmtId="0" fontId="1" fillId="9" borderId="0" xfId="0" applyFont="1" applyFill="1" applyAlignment="1">
      <alignment horizontal="right"/>
    </xf>
    <xf numFmtId="0" fontId="1" fillId="4" borderId="0" xfId="0" applyFont="1" applyFill="1" applyAlignment="1">
      <alignment vertical="top" wrapText="1"/>
    </xf>
    <xf numFmtId="0" fontId="0" fillId="3"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xf numFmtId="0" fontId="9" fillId="0" borderId="0" xfId="0" applyFont="1" applyAlignment="1">
      <alignment wrapText="1"/>
    </xf>
    <xf numFmtId="1" fontId="10" fillId="0" borderId="0" xfId="0" applyNumberFormat="1" applyFont="1" applyFill="1" applyAlignment="1">
      <alignment horizontal="left" vertical="top"/>
    </xf>
    <xf numFmtId="1" fontId="11" fillId="0" borderId="0" xfId="0" applyNumberFormat="1" applyFont="1" applyFill="1" applyAlignment="1">
      <alignment horizontal="left" vertical="top"/>
    </xf>
    <xf numFmtId="165" fontId="11" fillId="0" borderId="0" xfId="0" applyNumberFormat="1" applyFont="1" applyFill="1" applyAlignment="1">
      <alignment horizontal="left" vertical="top"/>
    </xf>
    <xf numFmtId="1" fontId="11" fillId="0" borderId="0" xfId="0" applyNumberFormat="1" applyFont="1" applyFill="1" applyAlignment="1">
      <alignment horizontal="left" vertical="top" wrapText="1"/>
    </xf>
    <xf numFmtId="0" fontId="11" fillId="0" borderId="0" xfId="0" applyFont="1" applyFill="1" applyAlignment="1">
      <alignment horizontal="left" vertical="top" wrapText="1"/>
    </xf>
    <xf numFmtId="49" fontId="3" fillId="0" borderId="0" xfId="0" applyNumberFormat="1" applyFont="1" applyFill="1" applyAlignment="1">
      <alignment wrapText="1"/>
    </xf>
    <xf numFmtId="49" fontId="4" fillId="3" borderId="0" xfId="0" applyNumberFormat="1" applyFont="1" applyFill="1" applyAlignment="1">
      <alignment horizontal="center" textRotation="90" wrapText="1"/>
    </xf>
    <xf numFmtId="0" fontId="0" fillId="0" borderId="0" xfId="0" applyFill="1" applyAlignment="1">
      <alignment horizontal="center"/>
    </xf>
    <xf numFmtId="49" fontId="4" fillId="0" borderId="0" xfId="0" applyNumberFormat="1" applyFont="1" applyFill="1" applyAlignment="1">
      <alignment textRotation="90" wrapText="1"/>
    </xf>
    <xf numFmtId="49" fontId="4" fillId="13" borderId="0" xfId="0" applyNumberFormat="1" applyFont="1" applyFill="1" applyAlignment="1" quotePrefix="1">
      <alignment horizontal="center" textRotation="90" wrapText="1"/>
    </xf>
    <xf numFmtId="49" fontId="4" fillId="14" borderId="0" xfId="0" applyNumberFormat="1" applyFont="1" applyFill="1" applyAlignment="1" quotePrefix="1">
      <alignment horizontal="center" textRotation="90" wrapText="1"/>
    </xf>
    <xf numFmtId="49" fontId="4" fillId="14" borderId="0" xfId="0" applyNumberFormat="1" applyFont="1" applyFill="1" applyAlignment="1">
      <alignment horizontal="center" textRotation="90" wrapText="1"/>
    </xf>
    <xf numFmtId="1" fontId="10" fillId="14" borderId="0" xfId="0" applyNumberFormat="1" applyFont="1" applyFill="1" applyAlignment="1">
      <alignment horizontal="left" vertical="top"/>
    </xf>
    <xf numFmtId="1" fontId="11" fillId="14" borderId="0" xfId="0" applyNumberFormat="1" applyFont="1" applyFill="1" applyAlignment="1">
      <alignment horizontal="left" vertical="top"/>
    </xf>
    <xf numFmtId="165" fontId="11" fillId="14" borderId="0" xfId="0" applyNumberFormat="1" applyFont="1" applyFill="1" applyAlignment="1">
      <alignment horizontal="left" vertical="top"/>
    </xf>
    <xf numFmtId="1" fontId="10" fillId="13" borderId="0" xfId="0" applyNumberFormat="1" applyFont="1" applyFill="1" applyAlignment="1">
      <alignment horizontal="left" vertical="top"/>
    </xf>
    <xf numFmtId="165" fontId="11" fillId="13" borderId="0" xfId="0" applyNumberFormat="1" applyFont="1" applyFill="1" applyAlignment="1">
      <alignment horizontal="left" vertical="top"/>
    </xf>
    <xf numFmtId="166" fontId="11" fillId="0" borderId="0" xfId="0" applyNumberFormat="1" applyFont="1" applyFill="1" applyAlignment="1">
      <alignment horizontal="left" vertical="top" wrapText="1"/>
    </xf>
    <xf numFmtId="1" fontId="10" fillId="0" borderId="0" xfId="0" applyNumberFormat="1" applyFont="1" applyFill="1" applyAlignment="1">
      <alignment horizontal="center" vertical="top"/>
    </xf>
    <xf numFmtId="1" fontId="11" fillId="0" borderId="0" xfId="0" applyNumberFormat="1" applyFont="1" applyFill="1" applyAlignment="1">
      <alignment horizontal="center" vertical="top"/>
    </xf>
    <xf numFmtId="165" fontId="11" fillId="0" borderId="0" xfId="0" applyNumberFormat="1" applyFont="1" applyFill="1" applyAlignment="1">
      <alignment horizontal="center" vertical="top"/>
    </xf>
    <xf numFmtId="1" fontId="11" fillId="0" borderId="0" xfId="0" applyNumberFormat="1" applyFont="1" applyFill="1" applyAlignment="1">
      <alignment horizontal="center" vertical="top" wrapText="1"/>
    </xf>
    <xf numFmtId="166" fontId="0" fillId="0" borderId="0" xfId="0" applyNumberFormat="1" applyFill="1" applyAlignment="1">
      <alignment/>
    </xf>
    <xf numFmtId="1" fontId="1" fillId="0" borderId="0" xfId="0" applyNumberFormat="1" applyFont="1" applyFill="1" applyAlignment="1">
      <alignment horizontal="right"/>
    </xf>
    <xf numFmtId="0" fontId="9" fillId="9" borderId="0" xfId="0" applyFont="1" applyFill="1" applyAlignment="1">
      <alignment wrapText="1"/>
    </xf>
    <xf numFmtId="0" fontId="0" fillId="3" borderId="0" xfId="0" applyFill="1" applyAlignment="1">
      <alignment horizontal="center"/>
    </xf>
    <xf numFmtId="0" fontId="7" fillId="3" borderId="0" xfId="0" applyFont="1" applyFill="1" applyAlignment="1">
      <alignment/>
    </xf>
    <xf numFmtId="0" fontId="7" fillId="0" borderId="0" xfId="0" applyFont="1" applyFill="1" applyAlignment="1">
      <alignment/>
    </xf>
    <xf numFmtId="0" fontId="7" fillId="4" borderId="0" xfId="0" applyFont="1" applyFill="1" applyAlignment="1">
      <alignment/>
    </xf>
    <xf numFmtId="0" fontId="12" fillId="4" borderId="0" xfId="0" applyFont="1" applyFill="1" applyAlignment="1">
      <alignment/>
    </xf>
    <xf numFmtId="0" fontId="12" fillId="0" borderId="0" xfId="0" applyFont="1" applyFill="1" applyAlignment="1">
      <alignment/>
    </xf>
    <xf numFmtId="1" fontId="10" fillId="2" borderId="0" xfId="0" applyNumberFormat="1" applyFont="1" applyFill="1" applyAlignment="1">
      <alignment horizontal="left" vertical="top"/>
    </xf>
    <xf numFmtId="49" fontId="4" fillId="2" borderId="0" xfId="0" applyNumberFormat="1" applyFont="1" applyFill="1" applyAlignment="1" quotePrefix="1">
      <alignment horizontal="center" textRotation="90" wrapText="1"/>
    </xf>
    <xf numFmtId="49" fontId="4" fillId="14" borderId="0" xfId="0" applyNumberFormat="1" applyFont="1" applyFill="1" applyAlignment="1">
      <alignment textRotation="90" wrapText="1"/>
    </xf>
    <xf numFmtId="1" fontId="3" fillId="0" borderId="0" xfId="0" applyNumberFormat="1" applyFont="1" applyFill="1" applyAlignment="1">
      <alignment horizontal="left" vertical="top" wrapText="1"/>
    </xf>
    <xf numFmtId="16" fontId="11" fillId="0" borderId="0" xfId="0" applyNumberFormat="1" applyFont="1" applyFill="1" applyAlignment="1">
      <alignment horizontal="left" vertical="top" wrapText="1"/>
    </xf>
    <xf numFmtId="2" fontId="10" fillId="0" borderId="0" xfId="0" applyNumberFormat="1" applyFont="1" applyFill="1" applyAlignment="1">
      <alignment horizontal="left" vertical="top"/>
    </xf>
    <xf numFmtId="2" fontId="11" fillId="0" borderId="0" xfId="0" applyNumberFormat="1" applyFont="1" applyFill="1" applyAlignment="1">
      <alignment horizontal="left" vertical="top"/>
    </xf>
    <xf numFmtId="2" fontId="11" fillId="0" borderId="0" xfId="0" applyNumberFormat="1" applyFont="1" applyFill="1" applyAlignment="1">
      <alignment horizontal="left" vertical="top" wrapText="1"/>
    </xf>
    <xf numFmtId="0" fontId="1" fillId="10" borderId="0" xfId="0" applyFont="1" applyFill="1" applyAlignment="1">
      <alignment horizontal="right"/>
    </xf>
    <xf numFmtId="0" fontId="11" fillId="6" borderId="0" xfId="0" applyFont="1" applyFill="1" applyAlignment="1">
      <alignment horizontal="left" vertical="top" wrapText="1"/>
    </xf>
    <xf numFmtId="1" fontId="11" fillId="2" borderId="0" xfId="0" applyNumberFormat="1" applyFont="1" applyFill="1" applyAlignment="1">
      <alignment horizontal="left" vertical="top"/>
    </xf>
    <xf numFmtId="165" fontId="11" fillId="2" borderId="0" xfId="0" applyNumberFormat="1" applyFont="1" applyFill="1" applyAlignment="1">
      <alignment horizontal="left" vertical="top"/>
    </xf>
    <xf numFmtId="2" fontId="10" fillId="2" borderId="0" xfId="0" applyNumberFormat="1" applyFont="1" applyFill="1" applyAlignment="1">
      <alignment horizontal="left" vertical="top"/>
    </xf>
    <xf numFmtId="2" fontId="11" fillId="2" borderId="0" xfId="0" applyNumberFormat="1" applyFont="1" applyFill="1" applyAlignment="1">
      <alignment horizontal="left" vertical="top"/>
    </xf>
    <xf numFmtId="174" fontId="11" fillId="2" borderId="0" xfId="0" applyNumberFormat="1" applyFont="1" applyFill="1" applyAlignment="1">
      <alignment horizontal="left" vertical="top"/>
    </xf>
    <xf numFmtId="2" fontId="4" fillId="2" borderId="0" xfId="0" applyNumberFormat="1" applyFont="1" applyFill="1" applyAlignment="1" quotePrefix="1">
      <alignment horizontal="center" textRotation="90" wrapText="1"/>
    </xf>
    <xf numFmtId="49" fontId="4" fillId="2" borderId="0" xfId="0" applyNumberFormat="1" applyFont="1" applyFill="1" applyAlignment="1">
      <alignment textRotation="90" wrapText="1"/>
    </xf>
    <xf numFmtId="49" fontId="4" fillId="0" borderId="0" xfId="0" applyNumberFormat="1" applyFont="1" applyFill="1" applyAlignment="1" quotePrefix="1">
      <alignment horizontal="center" textRotation="90" wrapText="1"/>
    </xf>
    <xf numFmtId="0" fontId="7" fillId="5" borderId="0" xfId="0" applyFont="1" applyFill="1" applyAlignment="1">
      <alignment/>
    </xf>
    <xf numFmtId="0" fontId="0" fillId="5" borderId="0" xfId="0" applyFill="1" applyAlignment="1">
      <alignment horizontal="center"/>
    </xf>
    <xf numFmtId="0" fontId="1" fillId="7" borderId="0" xfId="0" applyFont="1" applyFill="1" applyAlignment="1">
      <alignment/>
    </xf>
    <xf numFmtId="0" fontId="13" fillId="7" borderId="0" xfId="0" applyFont="1" applyFill="1" applyAlignment="1">
      <alignment/>
    </xf>
    <xf numFmtId="0" fontId="13" fillId="3" borderId="0" xfId="0" applyFont="1" applyFill="1" applyAlignment="1">
      <alignment/>
    </xf>
    <xf numFmtId="49" fontId="0" fillId="0" borderId="0" xfId="0" applyNumberFormat="1" applyAlignment="1">
      <alignment horizontal="left"/>
    </xf>
    <xf numFmtId="0" fontId="0" fillId="2" borderId="0" xfId="0" applyFont="1" applyFill="1" applyAlignment="1">
      <alignment vertical="top" wrapText="1"/>
    </xf>
    <xf numFmtId="0" fontId="1" fillId="3" borderId="0" xfId="0" applyFont="1" applyFill="1" applyAlignment="1">
      <alignment vertical="top" wrapText="1"/>
    </xf>
    <xf numFmtId="0" fontId="1" fillId="8" borderId="0" xfId="0" applyFont="1" applyFill="1" applyAlignment="1">
      <alignment/>
    </xf>
    <xf numFmtId="0" fontId="0" fillId="8" borderId="0" xfId="0" applyFill="1" applyAlignment="1">
      <alignment/>
    </xf>
    <xf numFmtId="0" fontId="1" fillId="8" borderId="0" xfId="0" applyFont="1" applyFill="1" applyAlignment="1">
      <alignment horizontal="right"/>
    </xf>
    <xf numFmtId="0" fontId="1" fillId="7" borderId="0" xfId="0" applyFont="1" applyFill="1" applyAlignment="1">
      <alignment horizontal="right"/>
    </xf>
    <xf numFmtId="0" fontId="1" fillId="5" borderId="0" xfId="0" applyFont="1" applyFill="1" applyAlignment="1">
      <alignment horizontal="right"/>
    </xf>
    <xf numFmtId="164" fontId="8" fillId="4" borderId="0" xfId="0" applyNumberFormat="1" applyFont="1" applyFill="1" applyAlignment="1">
      <alignment/>
    </xf>
    <xf numFmtId="2" fontId="1" fillId="4" borderId="0" xfId="0" applyNumberFormat="1" applyFont="1" applyFill="1" applyAlignment="1">
      <alignment/>
    </xf>
    <xf numFmtId="1" fontId="1" fillId="4" borderId="0" xfId="0" applyNumberFormat="1" applyFont="1" applyFill="1" applyAlignment="1">
      <alignment horizontal="right"/>
    </xf>
    <xf numFmtId="1" fontId="0" fillId="0" borderId="0" xfId="0" applyNumberFormat="1" applyAlignment="1">
      <alignment/>
    </xf>
    <xf numFmtId="169" fontId="1" fillId="4" borderId="0" xfId="0" applyNumberFormat="1" applyFont="1" applyFill="1" applyAlignment="1">
      <alignment horizontal="right"/>
    </xf>
    <xf numFmtId="1" fontId="10" fillId="9" borderId="0" xfId="0" applyNumberFormat="1" applyFont="1" applyFill="1" applyAlignment="1">
      <alignment horizontal="left" vertical="top"/>
    </xf>
    <xf numFmtId="1" fontId="11" fillId="9" borderId="0" xfId="0" applyNumberFormat="1" applyFont="1" applyFill="1" applyAlignment="1">
      <alignment horizontal="left" vertical="top"/>
    </xf>
    <xf numFmtId="1" fontId="11" fillId="13" borderId="0" xfId="0" applyNumberFormat="1" applyFont="1" applyFill="1" applyAlignment="1">
      <alignment horizontal="left" vertical="top"/>
    </xf>
    <xf numFmtId="165" fontId="11" fillId="9" borderId="0" xfId="0" applyNumberFormat="1" applyFont="1" applyFill="1" applyAlignment="1">
      <alignment horizontal="left" vertical="top"/>
    </xf>
    <xf numFmtId="49" fontId="4" fillId="9" borderId="0" xfId="0" applyNumberFormat="1" applyFont="1" applyFill="1" applyAlignment="1" quotePrefix="1">
      <alignment horizontal="center" textRotation="90" wrapText="1"/>
    </xf>
    <xf numFmtId="169" fontId="1" fillId="0" borderId="0" xfId="0" applyNumberFormat="1" applyFont="1" applyFill="1" applyAlignment="1">
      <alignment/>
    </xf>
    <xf numFmtId="1" fontId="1" fillId="0" borderId="0" xfId="0" applyNumberFormat="1" applyFont="1" applyFill="1" applyAlignment="1">
      <alignment/>
    </xf>
    <xf numFmtId="0" fontId="0" fillId="0" borderId="0" xfId="0" applyAlignment="1">
      <alignment wrapText="1"/>
    </xf>
    <xf numFmtId="0" fontId="0" fillId="0" borderId="0" xfId="0" applyFill="1" applyAlignment="1">
      <alignment wrapText="1"/>
    </xf>
    <xf numFmtId="1" fontId="10" fillId="13" borderId="0" xfId="0" applyNumberFormat="1" applyFont="1" applyFill="1" applyAlignment="1">
      <alignment horizontal="right" vertical="top"/>
    </xf>
    <xf numFmtId="1" fontId="10" fillId="2" borderId="0" xfId="0" applyNumberFormat="1" applyFont="1" applyFill="1" applyAlignment="1">
      <alignment horizontal="right" vertical="top"/>
    </xf>
    <xf numFmtId="2" fontId="10" fillId="2" borderId="0" xfId="0" applyNumberFormat="1" applyFont="1" applyFill="1" applyAlignment="1">
      <alignment horizontal="right" vertical="top"/>
    </xf>
    <xf numFmtId="1" fontId="10" fillId="14" borderId="0" xfId="0" applyNumberFormat="1" applyFont="1" applyFill="1" applyAlignment="1">
      <alignment horizontal="right" vertical="top"/>
    </xf>
    <xf numFmtId="0" fontId="8" fillId="0" borderId="0" xfId="0" applyFont="1" applyFill="1" applyAlignment="1">
      <alignment horizontal="left"/>
    </xf>
    <xf numFmtId="0" fontId="0" fillId="0" borderId="0" xfId="0" applyFont="1" applyAlignment="1">
      <alignment/>
    </xf>
    <xf numFmtId="0" fontId="1" fillId="3" borderId="0" xfId="0" applyFont="1" applyFill="1" applyAlignment="1">
      <alignment horizontal="right"/>
    </xf>
    <xf numFmtId="169" fontId="1" fillId="0" borderId="0" xfId="0" applyNumberFormat="1" applyFont="1" applyFill="1" applyAlignment="1">
      <alignment horizontal="right"/>
    </xf>
    <xf numFmtId="49" fontId="1" fillId="0" borderId="0" xfId="0" applyNumberFormat="1" applyFont="1" applyAlignment="1">
      <alignment horizontal="left"/>
    </xf>
    <xf numFmtId="164" fontId="1" fillId="0" borderId="0" xfId="0" applyNumberFormat="1" applyFont="1" applyAlignment="1">
      <alignment/>
    </xf>
    <xf numFmtId="166" fontId="1" fillId="0" borderId="0" xfId="0" applyNumberFormat="1" applyFont="1" applyAlignment="1">
      <alignment/>
    </xf>
    <xf numFmtId="49" fontId="0" fillId="0" borderId="0" xfId="0" applyNumberFormat="1" applyFont="1" applyAlignment="1">
      <alignment horizontal="left"/>
    </xf>
    <xf numFmtId="166" fontId="0" fillId="0" borderId="0" xfId="0" applyNumberFormat="1" applyFont="1" applyAlignment="1">
      <alignment/>
    </xf>
    <xf numFmtId="2" fontId="0" fillId="0" borderId="0" xfId="0" applyNumberFormat="1" applyFont="1" applyAlignment="1">
      <alignment/>
    </xf>
    <xf numFmtId="49" fontId="0" fillId="0" borderId="0" xfId="0" applyNumberFormat="1" applyFont="1" applyAlignment="1">
      <alignment horizontal="left" wrapText="1"/>
    </xf>
    <xf numFmtId="0" fontId="0" fillId="2" borderId="0" xfId="0" applyFill="1" applyAlignment="1">
      <alignment wrapText="1"/>
    </xf>
    <xf numFmtId="166" fontId="1" fillId="0" borderId="0" xfId="0" applyNumberFormat="1" applyFont="1" applyFill="1" applyAlignment="1">
      <alignment/>
    </xf>
    <xf numFmtId="0" fontId="1" fillId="9" borderId="0" xfId="0" applyFont="1" applyFill="1" applyAlignment="1" quotePrefix="1">
      <alignment/>
    </xf>
    <xf numFmtId="0" fontId="1" fillId="5" borderId="0" xfId="0" applyFont="1" applyFill="1" applyAlignment="1">
      <alignment horizontal="center"/>
    </xf>
    <xf numFmtId="0" fontId="1" fillId="9" borderId="0" xfId="0" applyFont="1" applyFill="1" applyAlignment="1">
      <alignment horizontal="center"/>
    </xf>
    <xf numFmtId="0" fontId="1" fillId="13" borderId="0" xfId="0" applyFont="1" applyFill="1" applyAlignment="1">
      <alignment horizontal="center"/>
    </xf>
    <xf numFmtId="0" fontId="1" fillId="3" borderId="0" xfId="0" applyFont="1" applyFill="1" applyAlignment="1">
      <alignment horizontal="center"/>
    </xf>
    <xf numFmtId="0" fontId="1" fillId="2" borderId="0" xfId="0" applyFont="1" applyFill="1" applyAlignment="1">
      <alignment horizontal="center"/>
    </xf>
    <xf numFmtId="0" fontId="1" fillId="1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7675"/>
          <c:w val="0.7895"/>
          <c:h val="0.7505"/>
        </c:manualLayout>
      </c:layout>
      <c:scatterChart>
        <c:scatterStyle val="smooth"/>
        <c:varyColors val="0"/>
        <c:ser>
          <c:idx val="0"/>
          <c:order val="0"/>
          <c:tx>
            <c:strRef>
              <c:f>Data_Entry!$A$11</c:f>
              <c:strCache>
                <c:ptCount val="1"/>
                <c:pt idx="0">
                  <c:v>288 6.5% and 7% mix</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Data_Entry!$A$13:$A$543</c:f>
              <c:numCache>
                <c:ptCount val="461"/>
                <c:pt idx="0">
                  <c:v>370</c:v>
                </c:pt>
                <c:pt idx="1">
                  <c:v>371</c:v>
                </c:pt>
                <c:pt idx="2">
                  <c:v>372</c:v>
                </c:pt>
                <c:pt idx="3">
                  <c:v>373</c:v>
                </c:pt>
                <c:pt idx="4">
                  <c:v>374</c:v>
                </c:pt>
                <c:pt idx="5">
                  <c:v>375</c:v>
                </c:pt>
                <c:pt idx="6">
                  <c:v>376</c:v>
                </c:pt>
                <c:pt idx="7">
                  <c:v>377</c:v>
                </c:pt>
                <c:pt idx="8">
                  <c:v>378</c:v>
                </c:pt>
                <c:pt idx="9">
                  <c:v>379</c:v>
                </c:pt>
                <c:pt idx="10">
                  <c:v>380</c:v>
                </c:pt>
                <c:pt idx="11">
                  <c:v>381</c:v>
                </c:pt>
                <c:pt idx="12">
                  <c:v>382</c:v>
                </c:pt>
                <c:pt idx="13">
                  <c:v>383</c:v>
                </c:pt>
                <c:pt idx="14">
                  <c:v>384</c:v>
                </c:pt>
                <c:pt idx="15">
                  <c:v>385</c:v>
                </c:pt>
                <c:pt idx="16">
                  <c:v>386</c:v>
                </c:pt>
                <c:pt idx="17">
                  <c:v>387</c:v>
                </c:pt>
                <c:pt idx="18">
                  <c:v>388</c:v>
                </c:pt>
                <c:pt idx="19">
                  <c:v>389</c:v>
                </c:pt>
                <c:pt idx="20">
                  <c:v>390</c:v>
                </c:pt>
                <c:pt idx="21">
                  <c:v>391</c:v>
                </c:pt>
                <c:pt idx="22">
                  <c:v>392</c:v>
                </c:pt>
                <c:pt idx="23">
                  <c:v>393</c:v>
                </c:pt>
                <c:pt idx="24">
                  <c:v>394</c:v>
                </c:pt>
                <c:pt idx="25">
                  <c:v>395</c:v>
                </c:pt>
                <c:pt idx="26">
                  <c:v>396</c:v>
                </c:pt>
                <c:pt idx="27">
                  <c:v>397</c:v>
                </c:pt>
                <c:pt idx="28">
                  <c:v>398</c:v>
                </c:pt>
                <c:pt idx="29">
                  <c:v>399</c:v>
                </c:pt>
                <c:pt idx="30">
                  <c:v>400</c:v>
                </c:pt>
                <c:pt idx="31">
                  <c:v>401</c:v>
                </c:pt>
                <c:pt idx="32">
                  <c:v>402</c:v>
                </c:pt>
                <c:pt idx="33">
                  <c:v>403</c:v>
                </c:pt>
                <c:pt idx="34">
                  <c:v>404</c:v>
                </c:pt>
                <c:pt idx="35">
                  <c:v>405</c:v>
                </c:pt>
                <c:pt idx="36">
                  <c:v>406</c:v>
                </c:pt>
                <c:pt idx="37">
                  <c:v>407</c:v>
                </c:pt>
                <c:pt idx="38">
                  <c:v>408</c:v>
                </c:pt>
                <c:pt idx="39">
                  <c:v>409</c:v>
                </c:pt>
                <c:pt idx="40">
                  <c:v>410</c:v>
                </c:pt>
                <c:pt idx="41">
                  <c:v>411</c:v>
                </c:pt>
                <c:pt idx="42">
                  <c:v>412</c:v>
                </c:pt>
                <c:pt idx="43">
                  <c:v>413</c:v>
                </c:pt>
                <c:pt idx="44">
                  <c:v>414</c:v>
                </c:pt>
                <c:pt idx="45">
                  <c:v>415</c:v>
                </c:pt>
                <c:pt idx="46">
                  <c:v>416</c:v>
                </c:pt>
                <c:pt idx="47">
                  <c:v>417</c:v>
                </c:pt>
                <c:pt idx="48">
                  <c:v>418</c:v>
                </c:pt>
                <c:pt idx="49">
                  <c:v>419</c:v>
                </c:pt>
                <c:pt idx="50">
                  <c:v>420</c:v>
                </c:pt>
                <c:pt idx="51">
                  <c:v>421</c:v>
                </c:pt>
                <c:pt idx="52">
                  <c:v>422</c:v>
                </c:pt>
                <c:pt idx="53">
                  <c:v>423</c:v>
                </c:pt>
                <c:pt idx="54">
                  <c:v>424</c:v>
                </c:pt>
                <c:pt idx="55">
                  <c:v>425</c:v>
                </c:pt>
                <c:pt idx="56">
                  <c:v>426</c:v>
                </c:pt>
                <c:pt idx="57">
                  <c:v>427</c:v>
                </c:pt>
                <c:pt idx="58">
                  <c:v>428</c:v>
                </c:pt>
                <c:pt idx="59">
                  <c:v>429</c:v>
                </c:pt>
                <c:pt idx="60">
                  <c:v>430</c:v>
                </c:pt>
                <c:pt idx="61">
                  <c:v>431</c:v>
                </c:pt>
                <c:pt idx="62">
                  <c:v>432</c:v>
                </c:pt>
                <c:pt idx="63">
                  <c:v>433</c:v>
                </c:pt>
                <c:pt idx="64">
                  <c:v>434</c:v>
                </c:pt>
                <c:pt idx="65">
                  <c:v>435</c:v>
                </c:pt>
                <c:pt idx="66">
                  <c:v>436</c:v>
                </c:pt>
                <c:pt idx="67">
                  <c:v>437</c:v>
                </c:pt>
                <c:pt idx="68">
                  <c:v>438</c:v>
                </c:pt>
                <c:pt idx="69">
                  <c:v>439</c:v>
                </c:pt>
                <c:pt idx="70">
                  <c:v>440</c:v>
                </c:pt>
                <c:pt idx="71">
                  <c:v>441</c:v>
                </c:pt>
                <c:pt idx="72">
                  <c:v>442</c:v>
                </c:pt>
                <c:pt idx="73">
                  <c:v>443</c:v>
                </c:pt>
                <c:pt idx="74">
                  <c:v>444</c:v>
                </c:pt>
                <c:pt idx="75">
                  <c:v>445</c:v>
                </c:pt>
                <c:pt idx="76">
                  <c:v>446</c:v>
                </c:pt>
                <c:pt idx="77">
                  <c:v>447</c:v>
                </c:pt>
                <c:pt idx="78">
                  <c:v>448</c:v>
                </c:pt>
                <c:pt idx="79">
                  <c:v>449</c:v>
                </c:pt>
                <c:pt idx="80">
                  <c:v>450</c:v>
                </c:pt>
                <c:pt idx="81">
                  <c:v>451</c:v>
                </c:pt>
                <c:pt idx="82">
                  <c:v>452</c:v>
                </c:pt>
                <c:pt idx="83">
                  <c:v>453</c:v>
                </c:pt>
                <c:pt idx="84">
                  <c:v>454</c:v>
                </c:pt>
                <c:pt idx="85">
                  <c:v>455</c:v>
                </c:pt>
                <c:pt idx="86">
                  <c:v>456</c:v>
                </c:pt>
                <c:pt idx="87">
                  <c:v>457</c:v>
                </c:pt>
                <c:pt idx="88">
                  <c:v>458</c:v>
                </c:pt>
                <c:pt idx="89">
                  <c:v>459</c:v>
                </c:pt>
                <c:pt idx="90">
                  <c:v>460</c:v>
                </c:pt>
                <c:pt idx="91">
                  <c:v>461</c:v>
                </c:pt>
                <c:pt idx="92">
                  <c:v>462</c:v>
                </c:pt>
                <c:pt idx="93">
                  <c:v>463</c:v>
                </c:pt>
                <c:pt idx="94">
                  <c:v>464</c:v>
                </c:pt>
                <c:pt idx="95">
                  <c:v>465</c:v>
                </c:pt>
                <c:pt idx="96">
                  <c:v>466</c:v>
                </c:pt>
                <c:pt idx="97">
                  <c:v>467</c:v>
                </c:pt>
                <c:pt idx="98">
                  <c:v>468</c:v>
                </c:pt>
                <c:pt idx="99">
                  <c:v>469</c:v>
                </c:pt>
                <c:pt idx="100">
                  <c:v>470</c:v>
                </c:pt>
                <c:pt idx="101">
                  <c:v>471</c:v>
                </c:pt>
                <c:pt idx="102">
                  <c:v>472</c:v>
                </c:pt>
                <c:pt idx="103">
                  <c:v>473</c:v>
                </c:pt>
                <c:pt idx="104">
                  <c:v>474</c:v>
                </c:pt>
                <c:pt idx="105">
                  <c:v>475</c:v>
                </c:pt>
                <c:pt idx="106">
                  <c:v>476</c:v>
                </c:pt>
                <c:pt idx="107">
                  <c:v>477</c:v>
                </c:pt>
                <c:pt idx="108">
                  <c:v>478</c:v>
                </c:pt>
                <c:pt idx="109">
                  <c:v>479</c:v>
                </c:pt>
                <c:pt idx="110">
                  <c:v>480</c:v>
                </c:pt>
                <c:pt idx="111">
                  <c:v>481</c:v>
                </c:pt>
                <c:pt idx="112">
                  <c:v>482</c:v>
                </c:pt>
                <c:pt idx="113">
                  <c:v>483</c:v>
                </c:pt>
                <c:pt idx="114">
                  <c:v>484</c:v>
                </c:pt>
                <c:pt idx="115">
                  <c:v>485</c:v>
                </c:pt>
                <c:pt idx="116">
                  <c:v>486</c:v>
                </c:pt>
                <c:pt idx="117">
                  <c:v>487</c:v>
                </c:pt>
                <c:pt idx="118">
                  <c:v>488</c:v>
                </c:pt>
                <c:pt idx="119">
                  <c:v>489</c:v>
                </c:pt>
                <c:pt idx="120">
                  <c:v>490</c:v>
                </c:pt>
                <c:pt idx="121">
                  <c:v>491</c:v>
                </c:pt>
                <c:pt idx="122">
                  <c:v>492</c:v>
                </c:pt>
                <c:pt idx="123">
                  <c:v>493</c:v>
                </c:pt>
                <c:pt idx="124">
                  <c:v>494</c:v>
                </c:pt>
                <c:pt idx="125">
                  <c:v>495</c:v>
                </c:pt>
                <c:pt idx="126">
                  <c:v>496</c:v>
                </c:pt>
                <c:pt idx="127">
                  <c:v>497</c:v>
                </c:pt>
                <c:pt idx="128">
                  <c:v>498</c:v>
                </c:pt>
                <c:pt idx="129">
                  <c:v>499</c:v>
                </c:pt>
                <c:pt idx="130">
                  <c:v>500</c:v>
                </c:pt>
                <c:pt idx="131">
                  <c:v>501</c:v>
                </c:pt>
                <c:pt idx="132">
                  <c:v>502</c:v>
                </c:pt>
                <c:pt idx="133">
                  <c:v>503</c:v>
                </c:pt>
                <c:pt idx="134">
                  <c:v>504</c:v>
                </c:pt>
                <c:pt idx="135">
                  <c:v>505</c:v>
                </c:pt>
                <c:pt idx="136">
                  <c:v>506</c:v>
                </c:pt>
                <c:pt idx="137">
                  <c:v>507</c:v>
                </c:pt>
                <c:pt idx="138">
                  <c:v>508</c:v>
                </c:pt>
                <c:pt idx="139">
                  <c:v>509</c:v>
                </c:pt>
                <c:pt idx="140">
                  <c:v>510</c:v>
                </c:pt>
                <c:pt idx="141">
                  <c:v>511</c:v>
                </c:pt>
                <c:pt idx="142">
                  <c:v>512</c:v>
                </c:pt>
                <c:pt idx="143">
                  <c:v>513</c:v>
                </c:pt>
                <c:pt idx="144">
                  <c:v>514</c:v>
                </c:pt>
                <c:pt idx="145">
                  <c:v>515</c:v>
                </c:pt>
                <c:pt idx="146">
                  <c:v>516</c:v>
                </c:pt>
                <c:pt idx="147">
                  <c:v>517</c:v>
                </c:pt>
                <c:pt idx="148">
                  <c:v>518</c:v>
                </c:pt>
                <c:pt idx="149">
                  <c:v>519</c:v>
                </c:pt>
                <c:pt idx="150">
                  <c:v>520</c:v>
                </c:pt>
                <c:pt idx="151">
                  <c:v>521</c:v>
                </c:pt>
                <c:pt idx="152">
                  <c:v>522</c:v>
                </c:pt>
                <c:pt idx="153">
                  <c:v>523</c:v>
                </c:pt>
                <c:pt idx="154">
                  <c:v>524</c:v>
                </c:pt>
                <c:pt idx="155">
                  <c:v>525</c:v>
                </c:pt>
                <c:pt idx="156">
                  <c:v>526</c:v>
                </c:pt>
                <c:pt idx="157">
                  <c:v>527</c:v>
                </c:pt>
                <c:pt idx="158">
                  <c:v>528</c:v>
                </c:pt>
                <c:pt idx="159">
                  <c:v>529</c:v>
                </c:pt>
                <c:pt idx="160">
                  <c:v>530</c:v>
                </c:pt>
                <c:pt idx="161">
                  <c:v>531</c:v>
                </c:pt>
                <c:pt idx="162">
                  <c:v>532</c:v>
                </c:pt>
                <c:pt idx="163">
                  <c:v>533</c:v>
                </c:pt>
                <c:pt idx="164">
                  <c:v>534</c:v>
                </c:pt>
                <c:pt idx="165">
                  <c:v>535</c:v>
                </c:pt>
                <c:pt idx="166">
                  <c:v>536</c:v>
                </c:pt>
                <c:pt idx="167">
                  <c:v>537</c:v>
                </c:pt>
                <c:pt idx="168">
                  <c:v>538</c:v>
                </c:pt>
                <c:pt idx="169">
                  <c:v>539</c:v>
                </c:pt>
                <c:pt idx="170">
                  <c:v>540</c:v>
                </c:pt>
                <c:pt idx="171">
                  <c:v>541</c:v>
                </c:pt>
                <c:pt idx="172">
                  <c:v>542</c:v>
                </c:pt>
                <c:pt idx="173">
                  <c:v>543</c:v>
                </c:pt>
                <c:pt idx="174">
                  <c:v>544</c:v>
                </c:pt>
                <c:pt idx="175">
                  <c:v>545</c:v>
                </c:pt>
                <c:pt idx="176">
                  <c:v>546</c:v>
                </c:pt>
                <c:pt idx="177">
                  <c:v>547</c:v>
                </c:pt>
                <c:pt idx="178">
                  <c:v>548</c:v>
                </c:pt>
                <c:pt idx="179">
                  <c:v>549</c:v>
                </c:pt>
                <c:pt idx="180">
                  <c:v>550</c:v>
                </c:pt>
                <c:pt idx="181">
                  <c:v>551</c:v>
                </c:pt>
                <c:pt idx="182">
                  <c:v>552</c:v>
                </c:pt>
                <c:pt idx="183">
                  <c:v>553</c:v>
                </c:pt>
                <c:pt idx="184">
                  <c:v>554</c:v>
                </c:pt>
                <c:pt idx="185">
                  <c:v>555</c:v>
                </c:pt>
                <c:pt idx="186">
                  <c:v>556</c:v>
                </c:pt>
                <c:pt idx="187">
                  <c:v>557</c:v>
                </c:pt>
                <c:pt idx="188">
                  <c:v>558</c:v>
                </c:pt>
                <c:pt idx="189">
                  <c:v>559</c:v>
                </c:pt>
                <c:pt idx="190">
                  <c:v>560</c:v>
                </c:pt>
                <c:pt idx="191">
                  <c:v>561</c:v>
                </c:pt>
                <c:pt idx="192">
                  <c:v>562</c:v>
                </c:pt>
                <c:pt idx="193">
                  <c:v>563</c:v>
                </c:pt>
                <c:pt idx="194">
                  <c:v>564</c:v>
                </c:pt>
                <c:pt idx="195">
                  <c:v>565</c:v>
                </c:pt>
                <c:pt idx="196">
                  <c:v>566</c:v>
                </c:pt>
                <c:pt idx="197">
                  <c:v>567</c:v>
                </c:pt>
                <c:pt idx="198">
                  <c:v>568</c:v>
                </c:pt>
                <c:pt idx="199">
                  <c:v>569</c:v>
                </c:pt>
                <c:pt idx="200">
                  <c:v>570</c:v>
                </c:pt>
                <c:pt idx="201">
                  <c:v>571</c:v>
                </c:pt>
                <c:pt idx="202">
                  <c:v>572</c:v>
                </c:pt>
                <c:pt idx="203">
                  <c:v>573</c:v>
                </c:pt>
                <c:pt idx="204">
                  <c:v>574</c:v>
                </c:pt>
                <c:pt idx="205">
                  <c:v>575</c:v>
                </c:pt>
                <c:pt idx="206">
                  <c:v>576</c:v>
                </c:pt>
                <c:pt idx="207">
                  <c:v>577</c:v>
                </c:pt>
                <c:pt idx="208">
                  <c:v>578</c:v>
                </c:pt>
                <c:pt idx="209">
                  <c:v>579</c:v>
                </c:pt>
                <c:pt idx="210">
                  <c:v>580</c:v>
                </c:pt>
                <c:pt idx="211">
                  <c:v>581</c:v>
                </c:pt>
                <c:pt idx="212">
                  <c:v>582</c:v>
                </c:pt>
                <c:pt idx="213">
                  <c:v>583</c:v>
                </c:pt>
                <c:pt idx="214">
                  <c:v>584</c:v>
                </c:pt>
                <c:pt idx="215">
                  <c:v>585</c:v>
                </c:pt>
                <c:pt idx="216">
                  <c:v>586</c:v>
                </c:pt>
                <c:pt idx="217">
                  <c:v>587</c:v>
                </c:pt>
                <c:pt idx="218">
                  <c:v>588</c:v>
                </c:pt>
                <c:pt idx="219">
                  <c:v>589</c:v>
                </c:pt>
                <c:pt idx="220">
                  <c:v>590</c:v>
                </c:pt>
                <c:pt idx="221">
                  <c:v>591</c:v>
                </c:pt>
                <c:pt idx="222">
                  <c:v>592</c:v>
                </c:pt>
                <c:pt idx="223">
                  <c:v>593</c:v>
                </c:pt>
                <c:pt idx="224">
                  <c:v>594</c:v>
                </c:pt>
                <c:pt idx="225">
                  <c:v>595</c:v>
                </c:pt>
                <c:pt idx="226">
                  <c:v>596</c:v>
                </c:pt>
                <c:pt idx="227">
                  <c:v>597</c:v>
                </c:pt>
                <c:pt idx="228">
                  <c:v>598</c:v>
                </c:pt>
                <c:pt idx="229">
                  <c:v>599</c:v>
                </c:pt>
                <c:pt idx="230">
                  <c:v>600</c:v>
                </c:pt>
                <c:pt idx="231">
                  <c:v>601</c:v>
                </c:pt>
                <c:pt idx="232">
                  <c:v>602</c:v>
                </c:pt>
                <c:pt idx="233">
                  <c:v>603</c:v>
                </c:pt>
                <c:pt idx="234">
                  <c:v>604</c:v>
                </c:pt>
                <c:pt idx="235">
                  <c:v>605</c:v>
                </c:pt>
                <c:pt idx="236">
                  <c:v>606</c:v>
                </c:pt>
                <c:pt idx="237">
                  <c:v>607</c:v>
                </c:pt>
                <c:pt idx="238">
                  <c:v>608</c:v>
                </c:pt>
                <c:pt idx="239">
                  <c:v>609</c:v>
                </c:pt>
                <c:pt idx="240">
                  <c:v>610</c:v>
                </c:pt>
                <c:pt idx="241">
                  <c:v>611</c:v>
                </c:pt>
                <c:pt idx="242">
                  <c:v>612</c:v>
                </c:pt>
                <c:pt idx="243">
                  <c:v>613</c:v>
                </c:pt>
                <c:pt idx="244">
                  <c:v>614</c:v>
                </c:pt>
                <c:pt idx="245">
                  <c:v>615</c:v>
                </c:pt>
                <c:pt idx="246">
                  <c:v>616</c:v>
                </c:pt>
                <c:pt idx="247">
                  <c:v>617</c:v>
                </c:pt>
                <c:pt idx="248">
                  <c:v>618</c:v>
                </c:pt>
                <c:pt idx="249">
                  <c:v>619</c:v>
                </c:pt>
                <c:pt idx="250">
                  <c:v>620</c:v>
                </c:pt>
                <c:pt idx="251">
                  <c:v>621</c:v>
                </c:pt>
                <c:pt idx="252">
                  <c:v>622</c:v>
                </c:pt>
                <c:pt idx="253">
                  <c:v>623</c:v>
                </c:pt>
                <c:pt idx="254">
                  <c:v>624</c:v>
                </c:pt>
                <c:pt idx="255">
                  <c:v>625</c:v>
                </c:pt>
                <c:pt idx="256">
                  <c:v>626</c:v>
                </c:pt>
                <c:pt idx="257">
                  <c:v>627</c:v>
                </c:pt>
                <c:pt idx="258">
                  <c:v>628</c:v>
                </c:pt>
                <c:pt idx="259">
                  <c:v>629</c:v>
                </c:pt>
                <c:pt idx="260">
                  <c:v>630</c:v>
                </c:pt>
                <c:pt idx="261">
                  <c:v>631</c:v>
                </c:pt>
                <c:pt idx="262">
                  <c:v>632</c:v>
                </c:pt>
                <c:pt idx="263">
                  <c:v>633</c:v>
                </c:pt>
                <c:pt idx="264">
                  <c:v>634</c:v>
                </c:pt>
                <c:pt idx="265">
                  <c:v>635</c:v>
                </c:pt>
                <c:pt idx="266">
                  <c:v>636</c:v>
                </c:pt>
                <c:pt idx="267">
                  <c:v>637</c:v>
                </c:pt>
                <c:pt idx="268">
                  <c:v>638</c:v>
                </c:pt>
                <c:pt idx="269">
                  <c:v>639</c:v>
                </c:pt>
                <c:pt idx="270">
                  <c:v>640</c:v>
                </c:pt>
                <c:pt idx="271">
                  <c:v>641</c:v>
                </c:pt>
                <c:pt idx="272">
                  <c:v>642</c:v>
                </c:pt>
                <c:pt idx="273">
                  <c:v>643</c:v>
                </c:pt>
                <c:pt idx="274">
                  <c:v>644</c:v>
                </c:pt>
                <c:pt idx="275">
                  <c:v>645</c:v>
                </c:pt>
                <c:pt idx="276">
                  <c:v>646</c:v>
                </c:pt>
                <c:pt idx="277">
                  <c:v>647</c:v>
                </c:pt>
                <c:pt idx="278">
                  <c:v>648</c:v>
                </c:pt>
                <c:pt idx="279">
                  <c:v>649</c:v>
                </c:pt>
                <c:pt idx="280">
                  <c:v>650</c:v>
                </c:pt>
                <c:pt idx="281">
                  <c:v>651</c:v>
                </c:pt>
                <c:pt idx="282">
                  <c:v>652</c:v>
                </c:pt>
                <c:pt idx="283">
                  <c:v>653</c:v>
                </c:pt>
                <c:pt idx="284">
                  <c:v>654</c:v>
                </c:pt>
                <c:pt idx="285">
                  <c:v>655</c:v>
                </c:pt>
                <c:pt idx="286">
                  <c:v>656</c:v>
                </c:pt>
                <c:pt idx="287">
                  <c:v>657</c:v>
                </c:pt>
                <c:pt idx="288">
                  <c:v>658</c:v>
                </c:pt>
                <c:pt idx="289">
                  <c:v>659</c:v>
                </c:pt>
                <c:pt idx="290">
                  <c:v>660</c:v>
                </c:pt>
                <c:pt idx="291">
                  <c:v>661</c:v>
                </c:pt>
                <c:pt idx="292">
                  <c:v>662</c:v>
                </c:pt>
                <c:pt idx="293">
                  <c:v>663</c:v>
                </c:pt>
                <c:pt idx="294">
                  <c:v>664</c:v>
                </c:pt>
                <c:pt idx="295">
                  <c:v>665</c:v>
                </c:pt>
                <c:pt idx="296">
                  <c:v>666</c:v>
                </c:pt>
                <c:pt idx="297">
                  <c:v>667</c:v>
                </c:pt>
                <c:pt idx="298">
                  <c:v>668</c:v>
                </c:pt>
                <c:pt idx="299">
                  <c:v>669</c:v>
                </c:pt>
                <c:pt idx="300">
                  <c:v>670</c:v>
                </c:pt>
                <c:pt idx="301">
                  <c:v>671</c:v>
                </c:pt>
                <c:pt idx="302">
                  <c:v>672</c:v>
                </c:pt>
                <c:pt idx="303">
                  <c:v>673</c:v>
                </c:pt>
                <c:pt idx="304">
                  <c:v>674</c:v>
                </c:pt>
                <c:pt idx="305">
                  <c:v>675</c:v>
                </c:pt>
                <c:pt idx="306">
                  <c:v>676</c:v>
                </c:pt>
                <c:pt idx="307">
                  <c:v>677</c:v>
                </c:pt>
                <c:pt idx="308">
                  <c:v>678</c:v>
                </c:pt>
                <c:pt idx="309">
                  <c:v>679</c:v>
                </c:pt>
                <c:pt idx="310">
                  <c:v>680</c:v>
                </c:pt>
                <c:pt idx="311">
                  <c:v>681</c:v>
                </c:pt>
                <c:pt idx="312">
                  <c:v>682</c:v>
                </c:pt>
                <c:pt idx="313">
                  <c:v>683</c:v>
                </c:pt>
                <c:pt idx="314">
                  <c:v>684</c:v>
                </c:pt>
                <c:pt idx="315">
                  <c:v>685</c:v>
                </c:pt>
                <c:pt idx="316">
                  <c:v>686</c:v>
                </c:pt>
                <c:pt idx="317">
                  <c:v>687</c:v>
                </c:pt>
                <c:pt idx="318">
                  <c:v>688</c:v>
                </c:pt>
                <c:pt idx="319">
                  <c:v>689</c:v>
                </c:pt>
                <c:pt idx="320">
                  <c:v>690</c:v>
                </c:pt>
                <c:pt idx="321">
                  <c:v>691</c:v>
                </c:pt>
                <c:pt idx="322">
                  <c:v>692</c:v>
                </c:pt>
                <c:pt idx="323">
                  <c:v>693</c:v>
                </c:pt>
                <c:pt idx="324">
                  <c:v>694</c:v>
                </c:pt>
                <c:pt idx="325">
                  <c:v>695</c:v>
                </c:pt>
                <c:pt idx="326">
                  <c:v>696</c:v>
                </c:pt>
                <c:pt idx="327">
                  <c:v>697</c:v>
                </c:pt>
                <c:pt idx="328">
                  <c:v>698</c:v>
                </c:pt>
                <c:pt idx="329">
                  <c:v>699</c:v>
                </c:pt>
                <c:pt idx="330">
                  <c:v>700</c:v>
                </c:pt>
                <c:pt idx="331">
                  <c:v>701</c:v>
                </c:pt>
                <c:pt idx="332">
                  <c:v>702</c:v>
                </c:pt>
                <c:pt idx="333">
                  <c:v>703</c:v>
                </c:pt>
                <c:pt idx="334">
                  <c:v>704</c:v>
                </c:pt>
                <c:pt idx="335">
                  <c:v>705</c:v>
                </c:pt>
                <c:pt idx="336">
                  <c:v>706</c:v>
                </c:pt>
                <c:pt idx="337">
                  <c:v>707</c:v>
                </c:pt>
                <c:pt idx="338">
                  <c:v>708</c:v>
                </c:pt>
                <c:pt idx="339">
                  <c:v>709</c:v>
                </c:pt>
                <c:pt idx="340">
                  <c:v>710</c:v>
                </c:pt>
                <c:pt idx="341">
                  <c:v>711</c:v>
                </c:pt>
                <c:pt idx="342">
                  <c:v>712</c:v>
                </c:pt>
                <c:pt idx="343">
                  <c:v>713</c:v>
                </c:pt>
                <c:pt idx="344">
                  <c:v>714</c:v>
                </c:pt>
                <c:pt idx="345">
                  <c:v>715</c:v>
                </c:pt>
                <c:pt idx="346">
                  <c:v>716</c:v>
                </c:pt>
                <c:pt idx="347">
                  <c:v>717</c:v>
                </c:pt>
                <c:pt idx="348">
                  <c:v>718</c:v>
                </c:pt>
                <c:pt idx="349">
                  <c:v>719</c:v>
                </c:pt>
                <c:pt idx="350">
                  <c:v>720</c:v>
                </c:pt>
                <c:pt idx="351">
                  <c:v>721</c:v>
                </c:pt>
                <c:pt idx="352">
                  <c:v>722</c:v>
                </c:pt>
                <c:pt idx="353">
                  <c:v>723</c:v>
                </c:pt>
                <c:pt idx="354">
                  <c:v>724</c:v>
                </c:pt>
                <c:pt idx="355">
                  <c:v>725</c:v>
                </c:pt>
                <c:pt idx="356">
                  <c:v>726</c:v>
                </c:pt>
                <c:pt idx="357">
                  <c:v>727</c:v>
                </c:pt>
                <c:pt idx="358">
                  <c:v>728</c:v>
                </c:pt>
                <c:pt idx="359">
                  <c:v>729</c:v>
                </c:pt>
                <c:pt idx="360">
                  <c:v>730</c:v>
                </c:pt>
                <c:pt idx="361">
                  <c:v>731</c:v>
                </c:pt>
                <c:pt idx="362">
                  <c:v>732</c:v>
                </c:pt>
                <c:pt idx="363">
                  <c:v>733</c:v>
                </c:pt>
                <c:pt idx="364">
                  <c:v>734</c:v>
                </c:pt>
                <c:pt idx="365">
                  <c:v>735</c:v>
                </c:pt>
                <c:pt idx="366">
                  <c:v>736</c:v>
                </c:pt>
                <c:pt idx="367">
                  <c:v>737</c:v>
                </c:pt>
                <c:pt idx="368">
                  <c:v>738</c:v>
                </c:pt>
                <c:pt idx="369">
                  <c:v>739</c:v>
                </c:pt>
                <c:pt idx="370">
                  <c:v>740</c:v>
                </c:pt>
                <c:pt idx="371">
                  <c:v>741</c:v>
                </c:pt>
                <c:pt idx="372">
                  <c:v>742</c:v>
                </c:pt>
                <c:pt idx="373">
                  <c:v>743</c:v>
                </c:pt>
                <c:pt idx="374">
                  <c:v>744</c:v>
                </c:pt>
                <c:pt idx="375">
                  <c:v>745</c:v>
                </c:pt>
                <c:pt idx="376">
                  <c:v>746</c:v>
                </c:pt>
                <c:pt idx="377">
                  <c:v>747</c:v>
                </c:pt>
                <c:pt idx="378">
                  <c:v>748</c:v>
                </c:pt>
                <c:pt idx="379">
                  <c:v>749</c:v>
                </c:pt>
                <c:pt idx="380">
                  <c:v>750</c:v>
                </c:pt>
                <c:pt idx="381">
                  <c:v>751</c:v>
                </c:pt>
                <c:pt idx="382">
                  <c:v>752</c:v>
                </c:pt>
                <c:pt idx="383">
                  <c:v>753</c:v>
                </c:pt>
                <c:pt idx="384">
                  <c:v>754</c:v>
                </c:pt>
                <c:pt idx="385">
                  <c:v>755</c:v>
                </c:pt>
                <c:pt idx="386">
                  <c:v>756</c:v>
                </c:pt>
                <c:pt idx="387">
                  <c:v>757</c:v>
                </c:pt>
                <c:pt idx="388">
                  <c:v>758</c:v>
                </c:pt>
                <c:pt idx="389">
                  <c:v>759</c:v>
                </c:pt>
                <c:pt idx="390">
                  <c:v>760</c:v>
                </c:pt>
                <c:pt idx="391">
                  <c:v>761</c:v>
                </c:pt>
                <c:pt idx="392">
                  <c:v>762</c:v>
                </c:pt>
                <c:pt idx="393">
                  <c:v>763</c:v>
                </c:pt>
                <c:pt idx="394">
                  <c:v>764</c:v>
                </c:pt>
                <c:pt idx="395">
                  <c:v>765</c:v>
                </c:pt>
                <c:pt idx="396">
                  <c:v>766</c:v>
                </c:pt>
                <c:pt idx="397">
                  <c:v>767</c:v>
                </c:pt>
                <c:pt idx="398">
                  <c:v>768</c:v>
                </c:pt>
                <c:pt idx="399">
                  <c:v>769</c:v>
                </c:pt>
                <c:pt idx="400">
                  <c:v>770</c:v>
                </c:pt>
                <c:pt idx="401">
                  <c:v>771</c:v>
                </c:pt>
                <c:pt idx="402">
                  <c:v>772</c:v>
                </c:pt>
                <c:pt idx="403">
                  <c:v>773</c:v>
                </c:pt>
                <c:pt idx="404">
                  <c:v>774</c:v>
                </c:pt>
                <c:pt idx="405">
                  <c:v>775</c:v>
                </c:pt>
                <c:pt idx="406">
                  <c:v>776</c:v>
                </c:pt>
                <c:pt idx="407">
                  <c:v>777</c:v>
                </c:pt>
                <c:pt idx="408">
                  <c:v>778</c:v>
                </c:pt>
                <c:pt idx="409">
                  <c:v>779</c:v>
                </c:pt>
                <c:pt idx="410">
                  <c:v>780</c:v>
                </c:pt>
                <c:pt idx="411">
                  <c:v>781</c:v>
                </c:pt>
                <c:pt idx="412">
                  <c:v>782</c:v>
                </c:pt>
                <c:pt idx="413">
                  <c:v>783</c:v>
                </c:pt>
                <c:pt idx="414">
                  <c:v>784</c:v>
                </c:pt>
                <c:pt idx="415">
                  <c:v>785</c:v>
                </c:pt>
                <c:pt idx="416">
                  <c:v>786</c:v>
                </c:pt>
                <c:pt idx="417">
                  <c:v>787</c:v>
                </c:pt>
                <c:pt idx="418">
                  <c:v>788</c:v>
                </c:pt>
                <c:pt idx="419">
                  <c:v>789</c:v>
                </c:pt>
                <c:pt idx="420">
                  <c:v>790</c:v>
                </c:pt>
                <c:pt idx="421">
                  <c:v>791</c:v>
                </c:pt>
                <c:pt idx="422">
                  <c:v>792</c:v>
                </c:pt>
                <c:pt idx="423">
                  <c:v>793</c:v>
                </c:pt>
                <c:pt idx="424">
                  <c:v>794</c:v>
                </c:pt>
                <c:pt idx="425">
                  <c:v>795</c:v>
                </c:pt>
                <c:pt idx="426">
                  <c:v>796</c:v>
                </c:pt>
                <c:pt idx="427">
                  <c:v>797</c:v>
                </c:pt>
                <c:pt idx="428">
                  <c:v>798</c:v>
                </c:pt>
                <c:pt idx="429">
                  <c:v>799</c:v>
                </c:pt>
                <c:pt idx="430">
                  <c:v>800</c:v>
                </c:pt>
                <c:pt idx="431">
                  <c:v>801</c:v>
                </c:pt>
                <c:pt idx="432">
                  <c:v>802</c:v>
                </c:pt>
                <c:pt idx="433">
                  <c:v>803</c:v>
                </c:pt>
                <c:pt idx="434">
                  <c:v>804</c:v>
                </c:pt>
                <c:pt idx="435">
                  <c:v>805</c:v>
                </c:pt>
                <c:pt idx="436">
                  <c:v>806</c:v>
                </c:pt>
                <c:pt idx="437">
                  <c:v>807</c:v>
                </c:pt>
                <c:pt idx="438">
                  <c:v>808</c:v>
                </c:pt>
                <c:pt idx="439">
                  <c:v>809</c:v>
                </c:pt>
                <c:pt idx="440">
                  <c:v>810</c:v>
                </c:pt>
                <c:pt idx="441">
                  <c:v>811</c:v>
                </c:pt>
                <c:pt idx="442">
                  <c:v>812</c:v>
                </c:pt>
                <c:pt idx="443">
                  <c:v>813</c:v>
                </c:pt>
                <c:pt idx="444">
                  <c:v>814</c:v>
                </c:pt>
                <c:pt idx="445">
                  <c:v>815</c:v>
                </c:pt>
                <c:pt idx="446">
                  <c:v>816</c:v>
                </c:pt>
                <c:pt idx="447">
                  <c:v>817</c:v>
                </c:pt>
                <c:pt idx="448">
                  <c:v>818</c:v>
                </c:pt>
                <c:pt idx="449">
                  <c:v>819</c:v>
                </c:pt>
                <c:pt idx="450">
                  <c:v>820</c:v>
                </c:pt>
                <c:pt idx="451">
                  <c:v>821</c:v>
                </c:pt>
                <c:pt idx="452">
                  <c:v>822</c:v>
                </c:pt>
                <c:pt idx="453">
                  <c:v>823</c:v>
                </c:pt>
                <c:pt idx="454">
                  <c:v>824</c:v>
                </c:pt>
                <c:pt idx="455">
                  <c:v>825</c:v>
                </c:pt>
                <c:pt idx="456">
                  <c:v>826</c:v>
                </c:pt>
                <c:pt idx="457">
                  <c:v>827</c:v>
                </c:pt>
                <c:pt idx="458">
                  <c:v>828</c:v>
                </c:pt>
                <c:pt idx="459">
                  <c:v>829</c:v>
                </c:pt>
                <c:pt idx="460">
                  <c:v>830</c:v>
                </c:pt>
              </c:numCache>
            </c:numRef>
          </c:xVal>
          <c:yVal>
            <c:numRef>
              <c:f>Data_Entry!$F$13:$F$543</c:f>
              <c:numCache>
                <c:ptCount val="461"/>
                <c:pt idx="0">
                  <c:v>0.1444</c:v>
                </c:pt>
                <c:pt idx="1">
                  <c:v>0.1614</c:v>
                </c:pt>
                <c:pt idx="2">
                  <c:v>0.1592</c:v>
                </c:pt>
                <c:pt idx="3">
                  <c:v>0.1549</c:v>
                </c:pt>
                <c:pt idx="4">
                  <c:v>0.1644</c:v>
                </c:pt>
                <c:pt idx="5">
                  <c:v>0.168</c:v>
                </c:pt>
                <c:pt idx="6">
                  <c:v>0.1713</c:v>
                </c:pt>
                <c:pt idx="7">
                  <c:v>0.1773</c:v>
                </c:pt>
                <c:pt idx="8">
                  <c:v>0.1773</c:v>
                </c:pt>
                <c:pt idx="9">
                  <c:v>0.1778</c:v>
                </c:pt>
                <c:pt idx="10">
                  <c:v>0.1881</c:v>
                </c:pt>
                <c:pt idx="11">
                  <c:v>0.1923</c:v>
                </c:pt>
                <c:pt idx="12">
                  <c:v>0.205</c:v>
                </c:pt>
                <c:pt idx="13">
                  <c:v>0.2058</c:v>
                </c:pt>
                <c:pt idx="14">
                  <c:v>0.2064</c:v>
                </c:pt>
                <c:pt idx="15">
                  <c:v>0.2159</c:v>
                </c:pt>
                <c:pt idx="16">
                  <c:v>0.2119</c:v>
                </c:pt>
                <c:pt idx="17">
                  <c:v>0.2154</c:v>
                </c:pt>
                <c:pt idx="18">
                  <c:v>0.2169</c:v>
                </c:pt>
                <c:pt idx="19">
                  <c:v>0.2224</c:v>
                </c:pt>
                <c:pt idx="20">
                  <c:v>0.2239</c:v>
                </c:pt>
                <c:pt idx="21">
                  <c:v>0.2257</c:v>
                </c:pt>
                <c:pt idx="22">
                  <c:v>0.2266</c:v>
                </c:pt>
                <c:pt idx="23">
                  <c:v>0.2319</c:v>
                </c:pt>
                <c:pt idx="24">
                  <c:v>0.2314</c:v>
                </c:pt>
                <c:pt idx="25">
                  <c:v>0.234</c:v>
                </c:pt>
                <c:pt idx="26">
                  <c:v>0.2358</c:v>
                </c:pt>
                <c:pt idx="27">
                  <c:v>0.2423</c:v>
                </c:pt>
                <c:pt idx="28">
                  <c:v>0.2432</c:v>
                </c:pt>
                <c:pt idx="29">
                  <c:v>0.2483</c:v>
                </c:pt>
                <c:pt idx="30">
                  <c:v>0.246</c:v>
                </c:pt>
                <c:pt idx="31">
                  <c:v>0.2495</c:v>
                </c:pt>
                <c:pt idx="32">
                  <c:v>0.2497</c:v>
                </c:pt>
                <c:pt idx="33">
                  <c:v>0.2551</c:v>
                </c:pt>
                <c:pt idx="34">
                  <c:v>0.2553</c:v>
                </c:pt>
                <c:pt idx="35">
                  <c:v>0.2582</c:v>
                </c:pt>
                <c:pt idx="36">
                  <c:v>0.2607</c:v>
                </c:pt>
                <c:pt idx="37">
                  <c:v>0.2591</c:v>
                </c:pt>
                <c:pt idx="38">
                  <c:v>0.2615</c:v>
                </c:pt>
                <c:pt idx="39">
                  <c:v>0.264</c:v>
                </c:pt>
                <c:pt idx="40">
                  <c:v>0.2643</c:v>
                </c:pt>
                <c:pt idx="41">
                  <c:v>0.2672</c:v>
                </c:pt>
                <c:pt idx="42">
                  <c:v>0.269</c:v>
                </c:pt>
                <c:pt idx="43">
                  <c:v>0.2699</c:v>
                </c:pt>
                <c:pt idx="44">
                  <c:v>0.2705</c:v>
                </c:pt>
                <c:pt idx="45">
                  <c:v>0.2703</c:v>
                </c:pt>
                <c:pt idx="46">
                  <c:v>0.2725</c:v>
                </c:pt>
                <c:pt idx="47">
                  <c:v>0.2737</c:v>
                </c:pt>
                <c:pt idx="48">
                  <c:v>0.2748</c:v>
                </c:pt>
                <c:pt idx="49">
                  <c:v>0.2759</c:v>
                </c:pt>
                <c:pt idx="50">
                  <c:v>0.277</c:v>
                </c:pt>
                <c:pt idx="51">
                  <c:v>0.2774</c:v>
                </c:pt>
                <c:pt idx="52">
                  <c:v>0.2773</c:v>
                </c:pt>
                <c:pt idx="53">
                  <c:v>0.2789</c:v>
                </c:pt>
                <c:pt idx="54">
                  <c:v>0.2788</c:v>
                </c:pt>
                <c:pt idx="55">
                  <c:v>0.2781</c:v>
                </c:pt>
                <c:pt idx="56">
                  <c:v>0.2793</c:v>
                </c:pt>
                <c:pt idx="57">
                  <c:v>0.2791</c:v>
                </c:pt>
                <c:pt idx="58">
                  <c:v>0.2806</c:v>
                </c:pt>
                <c:pt idx="59">
                  <c:v>0.2812</c:v>
                </c:pt>
                <c:pt idx="60">
                  <c:v>0.2809</c:v>
                </c:pt>
                <c:pt idx="61">
                  <c:v>0.2814</c:v>
                </c:pt>
                <c:pt idx="62">
                  <c:v>0.2816</c:v>
                </c:pt>
                <c:pt idx="63">
                  <c:v>0.2839</c:v>
                </c:pt>
                <c:pt idx="64">
                  <c:v>0.283</c:v>
                </c:pt>
                <c:pt idx="65">
                  <c:v>0.2841</c:v>
                </c:pt>
                <c:pt idx="66">
                  <c:v>0.2841</c:v>
                </c:pt>
                <c:pt idx="67">
                  <c:v>0.2846</c:v>
                </c:pt>
                <c:pt idx="68">
                  <c:v>0.2846</c:v>
                </c:pt>
                <c:pt idx="69">
                  <c:v>0.286</c:v>
                </c:pt>
                <c:pt idx="70">
                  <c:v>0.2863</c:v>
                </c:pt>
                <c:pt idx="71">
                  <c:v>0.2865</c:v>
                </c:pt>
                <c:pt idx="72">
                  <c:v>0.2859</c:v>
                </c:pt>
                <c:pt idx="73">
                  <c:v>0.2868</c:v>
                </c:pt>
                <c:pt idx="74">
                  <c:v>0.2848</c:v>
                </c:pt>
                <c:pt idx="75">
                  <c:v>0.2843</c:v>
                </c:pt>
                <c:pt idx="76">
                  <c:v>0.284</c:v>
                </c:pt>
                <c:pt idx="77">
                  <c:v>0.2845</c:v>
                </c:pt>
                <c:pt idx="78">
                  <c:v>0.284</c:v>
                </c:pt>
                <c:pt idx="79">
                  <c:v>0.2834</c:v>
                </c:pt>
                <c:pt idx="80">
                  <c:v>0.2836</c:v>
                </c:pt>
                <c:pt idx="81">
                  <c:v>0.2838</c:v>
                </c:pt>
                <c:pt idx="82">
                  <c:v>0.2831</c:v>
                </c:pt>
                <c:pt idx="83">
                  <c:v>0.2841</c:v>
                </c:pt>
                <c:pt idx="84">
                  <c:v>0.285</c:v>
                </c:pt>
                <c:pt idx="85">
                  <c:v>0.2853</c:v>
                </c:pt>
                <c:pt idx="86">
                  <c:v>0.2869</c:v>
                </c:pt>
                <c:pt idx="87">
                  <c:v>0.2875</c:v>
                </c:pt>
                <c:pt idx="88">
                  <c:v>0.2886</c:v>
                </c:pt>
                <c:pt idx="89">
                  <c:v>0.2893</c:v>
                </c:pt>
                <c:pt idx="90">
                  <c:v>0.2909</c:v>
                </c:pt>
                <c:pt idx="91">
                  <c:v>0.292</c:v>
                </c:pt>
                <c:pt idx="92">
                  <c:v>0.2928</c:v>
                </c:pt>
                <c:pt idx="93">
                  <c:v>0.2937</c:v>
                </c:pt>
                <c:pt idx="94">
                  <c:v>0.2945</c:v>
                </c:pt>
                <c:pt idx="95">
                  <c:v>0.2947</c:v>
                </c:pt>
                <c:pt idx="96">
                  <c:v>0.2949</c:v>
                </c:pt>
                <c:pt idx="97">
                  <c:v>0.2951</c:v>
                </c:pt>
                <c:pt idx="98">
                  <c:v>0.2948</c:v>
                </c:pt>
                <c:pt idx="99">
                  <c:v>0.2947</c:v>
                </c:pt>
                <c:pt idx="100">
                  <c:v>0.2942</c:v>
                </c:pt>
                <c:pt idx="101">
                  <c:v>0.293</c:v>
                </c:pt>
                <c:pt idx="102">
                  <c:v>0.292</c:v>
                </c:pt>
                <c:pt idx="103">
                  <c:v>0.2911</c:v>
                </c:pt>
                <c:pt idx="104">
                  <c:v>0.2896</c:v>
                </c:pt>
                <c:pt idx="105">
                  <c:v>0.2881</c:v>
                </c:pt>
                <c:pt idx="106">
                  <c:v>0.2865</c:v>
                </c:pt>
                <c:pt idx="107">
                  <c:v>0.2848</c:v>
                </c:pt>
                <c:pt idx="108">
                  <c:v>0.2832</c:v>
                </c:pt>
                <c:pt idx="109">
                  <c:v>0.2809</c:v>
                </c:pt>
                <c:pt idx="110">
                  <c:v>0.2794</c:v>
                </c:pt>
                <c:pt idx="111">
                  <c:v>0.277</c:v>
                </c:pt>
                <c:pt idx="112">
                  <c:v>0.2748</c:v>
                </c:pt>
                <c:pt idx="113">
                  <c:v>0.2722</c:v>
                </c:pt>
                <c:pt idx="114">
                  <c:v>0.2701</c:v>
                </c:pt>
                <c:pt idx="115">
                  <c:v>0.2674</c:v>
                </c:pt>
                <c:pt idx="116">
                  <c:v>0.2648</c:v>
                </c:pt>
                <c:pt idx="117">
                  <c:v>0.2622</c:v>
                </c:pt>
                <c:pt idx="118">
                  <c:v>0.2592</c:v>
                </c:pt>
                <c:pt idx="119">
                  <c:v>0.2564</c:v>
                </c:pt>
                <c:pt idx="120">
                  <c:v>0.2533</c:v>
                </c:pt>
                <c:pt idx="121">
                  <c:v>0.2505</c:v>
                </c:pt>
                <c:pt idx="122">
                  <c:v>0.2473</c:v>
                </c:pt>
                <c:pt idx="123">
                  <c:v>0.2443</c:v>
                </c:pt>
                <c:pt idx="124">
                  <c:v>0.2412</c:v>
                </c:pt>
                <c:pt idx="125">
                  <c:v>0.2381</c:v>
                </c:pt>
                <c:pt idx="126">
                  <c:v>0.235</c:v>
                </c:pt>
                <c:pt idx="127">
                  <c:v>0.2315</c:v>
                </c:pt>
                <c:pt idx="128">
                  <c:v>0.2286</c:v>
                </c:pt>
                <c:pt idx="129">
                  <c:v>0.2253</c:v>
                </c:pt>
                <c:pt idx="130">
                  <c:v>0.2222</c:v>
                </c:pt>
                <c:pt idx="131">
                  <c:v>0.219</c:v>
                </c:pt>
                <c:pt idx="132">
                  <c:v>0.2159</c:v>
                </c:pt>
                <c:pt idx="133">
                  <c:v>0.2127</c:v>
                </c:pt>
                <c:pt idx="134">
                  <c:v>0.2098</c:v>
                </c:pt>
                <c:pt idx="135">
                  <c:v>0.2068</c:v>
                </c:pt>
                <c:pt idx="136">
                  <c:v>0.2037</c:v>
                </c:pt>
                <c:pt idx="137">
                  <c:v>0.2008</c:v>
                </c:pt>
                <c:pt idx="138">
                  <c:v>0.1978</c:v>
                </c:pt>
                <c:pt idx="139">
                  <c:v>0.1947</c:v>
                </c:pt>
                <c:pt idx="140">
                  <c:v>0.1918</c:v>
                </c:pt>
                <c:pt idx="141">
                  <c:v>0.1888</c:v>
                </c:pt>
                <c:pt idx="142">
                  <c:v>0.1862</c:v>
                </c:pt>
                <c:pt idx="143">
                  <c:v>0.1833</c:v>
                </c:pt>
                <c:pt idx="144">
                  <c:v>0.1803</c:v>
                </c:pt>
                <c:pt idx="145">
                  <c:v>0.1775</c:v>
                </c:pt>
                <c:pt idx="146">
                  <c:v>0.1748</c:v>
                </c:pt>
                <c:pt idx="147">
                  <c:v>0.1719</c:v>
                </c:pt>
                <c:pt idx="148">
                  <c:v>0.1693</c:v>
                </c:pt>
                <c:pt idx="149">
                  <c:v>0.1665</c:v>
                </c:pt>
                <c:pt idx="150">
                  <c:v>0.1636</c:v>
                </c:pt>
                <c:pt idx="151">
                  <c:v>0.1609</c:v>
                </c:pt>
                <c:pt idx="152">
                  <c:v>0.158</c:v>
                </c:pt>
                <c:pt idx="153">
                  <c:v>0.1553</c:v>
                </c:pt>
                <c:pt idx="154">
                  <c:v>0.1527</c:v>
                </c:pt>
                <c:pt idx="155">
                  <c:v>0.1499</c:v>
                </c:pt>
                <c:pt idx="156">
                  <c:v>0.1472</c:v>
                </c:pt>
                <c:pt idx="157">
                  <c:v>0.1446</c:v>
                </c:pt>
                <c:pt idx="158">
                  <c:v>0.142</c:v>
                </c:pt>
                <c:pt idx="159">
                  <c:v>0.1393</c:v>
                </c:pt>
                <c:pt idx="160">
                  <c:v>0.1369</c:v>
                </c:pt>
                <c:pt idx="161">
                  <c:v>0.1344</c:v>
                </c:pt>
                <c:pt idx="162">
                  <c:v>0.1318</c:v>
                </c:pt>
                <c:pt idx="163">
                  <c:v>0.1293</c:v>
                </c:pt>
                <c:pt idx="164">
                  <c:v>0.1271</c:v>
                </c:pt>
                <c:pt idx="165">
                  <c:v>0.1246</c:v>
                </c:pt>
                <c:pt idx="166">
                  <c:v>0.1223</c:v>
                </c:pt>
                <c:pt idx="167">
                  <c:v>0.1201</c:v>
                </c:pt>
                <c:pt idx="168">
                  <c:v>0.118</c:v>
                </c:pt>
                <c:pt idx="169">
                  <c:v>0.1157</c:v>
                </c:pt>
                <c:pt idx="170">
                  <c:v>0.1136</c:v>
                </c:pt>
                <c:pt idx="171">
                  <c:v>0.1115</c:v>
                </c:pt>
                <c:pt idx="172">
                  <c:v>0.1095</c:v>
                </c:pt>
                <c:pt idx="173">
                  <c:v>0.1074</c:v>
                </c:pt>
                <c:pt idx="174">
                  <c:v>0.1054</c:v>
                </c:pt>
                <c:pt idx="175">
                  <c:v>0.1035</c:v>
                </c:pt>
                <c:pt idx="176">
                  <c:v>0.1016</c:v>
                </c:pt>
                <c:pt idx="177">
                  <c:v>0.09977</c:v>
                </c:pt>
                <c:pt idx="178">
                  <c:v>0.09792</c:v>
                </c:pt>
                <c:pt idx="179">
                  <c:v>0.09623</c:v>
                </c:pt>
                <c:pt idx="180">
                  <c:v>0.0945</c:v>
                </c:pt>
                <c:pt idx="181">
                  <c:v>0.093</c:v>
                </c:pt>
                <c:pt idx="182">
                  <c:v>0.09135</c:v>
                </c:pt>
                <c:pt idx="183">
                  <c:v>0.08982</c:v>
                </c:pt>
                <c:pt idx="184">
                  <c:v>0.08834</c:v>
                </c:pt>
                <c:pt idx="185">
                  <c:v>0.0867</c:v>
                </c:pt>
                <c:pt idx="186">
                  <c:v>0.08526</c:v>
                </c:pt>
                <c:pt idx="187">
                  <c:v>0.08384</c:v>
                </c:pt>
                <c:pt idx="188">
                  <c:v>0.08227</c:v>
                </c:pt>
                <c:pt idx="189">
                  <c:v>0.08031</c:v>
                </c:pt>
                <c:pt idx="190">
                  <c:v>0.07897</c:v>
                </c:pt>
                <c:pt idx="191">
                  <c:v>0.07758</c:v>
                </c:pt>
                <c:pt idx="192">
                  <c:v>0.07624</c:v>
                </c:pt>
                <c:pt idx="193">
                  <c:v>0.07492</c:v>
                </c:pt>
                <c:pt idx="194">
                  <c:v>0.07336</c:v>
                </c:pt>
                <c:pt idx="195">
                  <c:v>0.07209</c:v>
                </c:pt>
                <c:pt idx="196">
                  <c:v>0.07072</c:v>
                </c:pt>
                <c:pt idx="197">
                  <c:v>0.06941</c:v>
                </c:pt>
                <c:pt idx="198">
                  <c:v>0.06816</c:v>
                </c:pt>
                <c:pt idx="199">
                  <c:v>0.0669</c:v>
                </c:pt>
                <c:pt idx="200">
                  <c:v>0.06566</c:v>
                </c:pt>
                <c:pt idx="201">
                  <c:v>0.06444</c:v>
                </c:pt>
                <c:pt idx="202">
                  <c:v>0.06326</c:v>
                </c:pt>
                <c:pt idx="203">
                  <c:v>0.06222</c:v>
                </c:pt>
                <c:pt idx="204">
                  <c:v>0.06107</c:v>
                </c:pt>
                <c:pt idx="205">
                  <c:v>0.05998</c:v>
                </c:pt>
                <c:pt idx="206">
                  <c:v>0.05908</c:v>
                </c:pt>
                <c:pt idx="207">
                  <c:v>0.05814</c:v>
                </c:pt>
                <c:pt idx="208">
                  <c:v>0.05709</c:v>
                </c:pt>
                <c:pt idx="209">
                  <c:v>0.05627</c:v>
                </c:pt>
                <c:pt idx="210">
                  <c:v>0.05537</c:v>
                </c:pt>
                <c:pt idx="211">
                  <c:v>0.05454</c:v>
                </c:pt>
                <c:pt idx="212">
                  <c:v>0.05385</c:v>
                </c:pt>
                <c:pt idx="213">
                  <c:v>0.05311</c:v>
                </c:pt>
                <c:pt idx="214">
                  <c:v>0.05231</c:v>
                </c:pt>
                <c:pt idx="215">
                  <c:v>0.05174</c:v>
                </c:pt>
                <c:pt idx="216">
                  <c:v>0.05111</c:v>
                </c:pt>
                <c:pt idx="217">
                  <c:v>0.05038</c:v>
                </c:pt>
                <c:pt idx="218">
                  <c:v>0.04982</c:v>
                </c:pt>
                <c:pt idx="219">
                  <c:v>0.04936</c:v>
                </c:pt>
                <c:pt idx="220">
                  <c:v>0.04876</c:v>
                </c:pt>
                <c:pt idx="221">
                  <c:v>0.04828</c:v>
                </c:pt>
                <c:pt idx="222">
                  <c:v>0.04781</c:v>
                </c:pt>
                <c:pt idx="223">
                  <c:v>0.04728</c:v>
                </c:pt>
                <c:pt idx="224">
                  <c:v>0.0469</c:v>
                </c:pt>
                <c:pt idx="225">
                  <c:v>0.04644</c:v>
                </c:pt>
                <c:pt idx="226">
                  <c:v>0.04609</c:v>
                </c:pt>
                <c:pt idx="227">
                  <c:v>0.04566</c:v>
                </c:pt>
                <c:pt idx="228">
                  <c:v>0.04537</c:v>
                </c:pt>
                <c:pt idx="229">
                  <c:v>0.0449</c:v>
                </c:pt>
                <c:pt idx="230">
                  <c:v>0.04454</c:v>
                </c:pt>
                <c:pt idx="231">
                  <c:v>0.04421</c:v>
                </c:pt>
                <c:pt idx="232">
                  <c:v>0.04387</c:v>
                </c:pt>
                <c:pt idx="233">
                  <c:v>0.04352</c:v>
                </c:pt>
                <c:pt idx="234">
                  <c:v>0.04312</c:v>
                </c:pt>
                <c:pt idx="235">
                  <c:v>0.04282</c:v>
                </c:pt>
                <c:pt idx="236">
                  <c:v>0.04247</c:v>
                </c:pt>
                <c:pt idx="237">
                  <c:v>0.04197</c:v>
                </c:pt>
                <c:pt idx="238">
                  <c:v>0.0418</c:v>
                </c:pt>
                <c:pt idx="239">
                  <c:v>0.04141</c:v>
                </c:pt>
                <c:pt idx="240">
                  <c:v>0.04109</c:v>
                </c:pt>
                <c:pt idx="241">
                  <c:v>0.04073</c:v>
                </c:pt>
                <c:pt idx="242">
                  <c:v>0.04039</c:v>
                </c:pt>
                <c:pt idx="243">
                  <c:v>0.04001</c:v>
                </c:pt>
                <c:pt idx="244">
                  <c:v>0.03965</c:v>
                </c:pt>
                <c:pt idx="245">
                  <c:v>0.03936</c:v>
                </c:pt>
                <c:pt idx="246">
                  <c:v>0.0391</c:v>
                </c:pt>
                <c:pt idx="247">
                  <c:v>0.03872</c:v>
                </c:pt>
                <c:pt idx="248">
                  <c:v>0.03846</c:v>
                </c:pt>
                <c:pt idx="249">
                  <c:v>0.0382</c:v>
                </c:pt>
                <c:pt idx="250">
                  <c:v>0.03786</c:v>
                </c:pt>
                <c:pt idx="251">
                  <c:v>0.03765</c:v>
                </c:pt>
                <c:pt idx="252">
                  <c:v>0.03728</c:v>
                </c:pt>
                <c:pt idx="253">
                  <c:v>0.03718</c:v>
                </c:pt>
                <c:pt idx="254">
                  <c:v>0.03687</c:v>
                </c:pt>
                <c:pt idx="255">
                  <c:v>0.03665</c:v>
                </c:pt>
                <c:pt idx="256">
                  <c:v>0.03651</c:v>
                </c:pt>
                <c:pt idx="257">
                  <c:v>0.03631</c:v>
                </c:pt>
                <c:pt idx="258">
                  <c:v>0.03613</c:v>
                </c:pt>
                <c:pt idx="259">
                  <c:v>0.036</c:v>
                </c:pt>
                <c:pt idx="260">
                  <c:v>0.0359</c:v>
                </c:pt>
                <c:pt idx="261">
                  <c:v>0.03577</c:v>
                </c:pt>
                <c:pt idx="262">
                  <c:v>0.03567</c:v>
                </c:pt>
                <c:pt idx="263">
                  <c:v>0.03559</c:v>
                </c:pt>
                <c:pt idx="264">
                  <c:v>0.03557</c:v>
                </c:pt>
                <c:pt idx="265">
                  <c:v>0.03554</c:v>
                </c:pt>
                <c:pt idx="266">
                  <c:v>0.03549</c:v>
                </c:pt>
                <c:pt idx="267">
                  <c:v>0.03546</c:v>
                </c:pt>
                <c:pt idx="268">
                  <c:v>0.03539</c:v>
                </c:pt>
                <c:pt idx="269">
                  <c:v>0.03551</c:v>
                </c:pt>
                <c:pt idx="270">
                  <c:v>0.03551</c:v>
                </c:pt>
                <c:pt idx="271">
                  <c:v>0.03563</c:v>
                </c:pt>
                <c:pt idx="272">
                  <c:v>0.0357</c:v>
                </c:pt>
                <c:pt idx="273">
                  <c:v>0.03578</c:v>
                </c:pt>
                <c:pt idx="274">
                  <c:v>0.03585</c:v>
                </c:pt>
                <c:pt idx="275">
                  <c:v>0.03593</c:v>
                </c:pt>
                <c:pt idx="276">
                  <c:v>0.03615</c:v>
                </c:pt>
                <c:pt idx="277">
                  <c:v>0.03625</c:v>
                </c:pt>
                <c:pt idx="278">
                  <c:v>0.0364</c:v>
                </c:pt>
                <c:pt idx="279">
                  <c:v>0.03658</c:v>
                </c:pt>
                <c:pt idx="280">
                  <c:v>0.0368</c:v>
                </c:pt>
                <c:pt idx="281">
                  <c:v>0.03693</c:v>
                </c:pt>
                <c:pt idx="282">
                  <c:v>0.03711</c:v>
                </c:pt>
                <c:pt idx="283">
                  <c:v>0.03738</c:v>
                </c:pt>
                <c:pt idx="284">
                  <c:v>0.03764</c:v>
                </c:pt>
                <c:pt idx="285">
                  <c:v>0.03787</c:v>
                </c:pt>
                <c:pt idx="286">
                  <c:v>0.03813</c:v>
                </c:pt>
                <c:pt idx="287">
                  <c:v>0.03837</c:v>
                </c:pt>
                <c:pt idx="288">
                  <c:v>0.0386</c:v>
                </c:pt>
                <c:pt idx="289">
                  <c:v>0.03878</c:v>
                </c:pt>
                <c:pt idx="290">
                  <c:v>0.03905</c:v>
                </c:pt>
                <c:pt idx="291">
                  <c:v>0.03923</c:v>
                </c:pt>
                <c:pt idx="292">
                  <c:v>0.03955</c:v>
                </c:pt>
                <c:pt idx="293">
                  <c:v>0.03976</c:v>
                </c:pt>
                <c:pt idx="294">
                  <c:v>0.03993</c:v>
                </c:pt>
                <c:pt idx="295">
                  <c:v>0.04017</c:v>
                </c:pt>
                <c:pt idx="296">
                  <c:v>0.04036</c:v>
                </c:pt>
                <c:pt idx="297">
                  <c:v>0.04061</c:v>
                </c:pt>
                <c:pt idx="298">
                  <c:v>0.04076</c:v>
                </c:pt>
                <c:pt idx="299">
                  <c:v>0.04099</c:v>
                </c:pt>
                <c:pt idx="300">
                  <c:v>0.04111</c:v>
                </c:pt>
                <c:pt idx="301">
                  <c:v>0.04129</c:v>
                </c:pt>
                <c:pt idx="302">
                  <c:v>0.04143</c:v>
                </c:pt>
                <c:pt idx="303">
                  <c:v>0.04165</c:v>
                </c:pt>
                <c:pt idx="304">
                  <c:v>0.04184</c:v>
                </c:pt>
                <c:pt idx="305">
                  <c:v>0.04185</c:v>
                </c:pt>
                <c:pt idx="306">
                  <c:v>0.04204</c:v>
                </c:pt>
                <c:pt idx="307">
                  <c:v>0.04218</c:v>
                </c:pt>
                <c:pt idx="308">
                  <c:v>0.04237</c:v>
                </c:pt>
                <c:pt idx="309">
                  <c:v>0.04262</c:v>
                </c:pt>
                <c:pt idx="310">
                  <c:v>0.04271</c:v>
                </c:pt>
                <c:pt idx="311">
                  <c:v>0.0429</c:v>
                </c:pt>
                <c:pt idx="312">
                  <c:v>0.04301</c:v>
                </c:pt>
                <c:pt idx="313">
                  <c:v>0.04314</c:v>
                </c:pt>
                <c:pt idx="314">
                  <c:v>0.0434</c:v>
                </c:pt>
                <c:pt idx="315">
                  <c:v>0.0436</c:v>
                </c:pt>
                <c:pt idx="316">
                  <c:v>0.04382</c:v>
                </c:pt>
                <c:pt idx="317">
                  <c:v>0.04406</c:v>
                </c:pt>
                <c:pt idx="318">
                  <c:v>0.0443</c:v>
                </c:pt>
                <c:pt idx="319">
                  <c:v>0.04461</c:v>
                </c:pt>
                <c:pt idx="320">
                  <c:v>0.04495</c:v>
                </c:pt>
                <c:pt idx="321">
                  <c:v>0.04526</c:v>
                </c:pt>
                <c:pt idx="322">
                  <c:v>0.04566</c:v>
                </c:pt>
                <c:pt idx="323">
                  <c:v>0.04602</c:v>
                </c:pt>
                <c:pt idx="324">
                  <c:v>0.04647</c:v>
                </c:pt>
                <c:pt idx="325">
                  <c:v>0.04694</c:v>
                </c:pt>
                <c:pt idx="326">
                  <c:v>0.04755</c:v>
                </c:pt>
                <c:pt idx="327">
                  <c:v>0.04805</c:v>
                </c:pt>
                <c:pt idx="328">
                  <c:v>0.04881</c:v>
                </c:pt>
                <c:pt idx="329">
                  <c:v>0.04947</c:v>
                </c:pt>
                <c:pt idx="330">
                  <c:v>0.05027</c:v>
                </c:pt>
                <c:pt idx="331">
                  <c:v>0.05104</c:v>
                </c:pt>
                <c:pt idx="332">
                  <c:v>0.05187</c:v>
                </c:pt>
                <c:pt idx="333">
                  <c:v>0.05294</c:v>
                </c:pt>
                <c:pt idx="334">
                  <c:v>0.05396</c:v>
                </c:pt>
                <c:pt idx="335">
                  <c:v>0.05509</c:v>
                </c:pt>
                <c:pt idx="336">
                  <c:v>0.05629</c:v>
                </c:pt>
                <c:pt idx="337">
                  <c:v>0.05767</c:v>
                </c:pt>
                <c:pt idx="338">
                  <c:v>0.05892</c:v>
                </c:pt>
                <c:pt idx="339">
                  <c:v>0.06049</c:v>
                </c:pt>
                <c:pt idx="340">
                  <c:v>0.06215</c:v>
                </c:pt>
                <c:pt idx="341">
                  <c:v>0.06391</c:v>
                </c:pt>
                <c:pt idx="342">
                  <c:v>0.0657</c:v>
                </c:pt>
                <c:pt idx="343">
                  <c:v>0.06769</c:v>
                </c:pt>
                <c:pt idx="344">
                  <c:v>0.06979</c:v>
                </c:pt>
                <c:pt idx="345">
                  <c:v>0.07213</c:v>
                </c:pt>
                <c:pt idx="346">
                  <c:v>0.07433</c:v>
                </c:pt>
                <c:pt idx="347">
                  <c:v>0.0769</c:v>
                </c:pt>
                <c:pt idx="348">
                  <c:v>0.07964</c:v>
                </c:pt>
                <c:pt idx="349">
                  <c:v>0.08256</c:v>
                </c:pt>
                <c:pt idx="350">
                  <c:v>0.08543</c:v>
                </c:pt>
                <c:pt idx="351">
                  <c:v>0.08827</c:v>
                </c:pt>
                <c:pt idx="352">
                  <c:v>0.09238</c:v>
                </c:pt>
                <c:pt idx="353">
                  <c:v>0.09617</c:v>
                </c:pt>
                <c:pt idx="354">
                  <c:v>0.09964</c:v>
                </c:pt>
                <c:pt idx="355">
                  <c:v>0.1037</c:v>
                </c:pt>
                <c:pt idx="356">
                  <c:v>0.1076</c:v>
                </c:pt>
                <c:pt idx="357">
                  <c:v>0.112</c:v>
                </c:pt>
                <c:pt idx="358">
                  <c:v>0.1163</c:v>
                </c:pt>
                <c:pt idx="359">
                  <c:v>0.1207</c:v>
                </c:pt>
                <c:pt idx="360">
                  <c:v>0.1254</c:v>
                </c:pt>
                <c:pt idx="361">
                  <c:v>0.1304</c:v>
                </c:pt>
                <c:pt idx="362">
                  <c:v>0.1354</c:v>
                </c:pt>
                <c:pt idx="363">
                  <c:v>0.1409</c:v>
                </c:pt>
                <c:pt idx="364">
                  <c:v>0.1464</c:v>
                </c:pt>
                <c:pt idx="365">
                  <c:v>0.1521</c:v>
                </c:pt>
                <c:pt idx="366">
                  <c:v>0.158</c:v>
                </c:pt>
                <c:pt idx="367">
                  <c:v>0.1641</c:v>
                </c:pt>
                <c:pt idx="368">
                  <c:v>0.1703</c:v>
                </c:pt>
                <c:pt idx="369">
                  <c:v>0.1763</c:v>
                </c:pt>
                <c:pt idx="370">
                  <c:v>0.1829</c:v>
                </c:pt>
                <c:pt idx="371">
                  <c:v>0.1893</c:v>
                </c:pt>
                <c:pt idx="372">
                  <c:v>0.196</c:v>
                </c:pt>
                <c:pt idx="373">
                  <c:v>0.2028</c:v>
                </c:pt>
                <c:pt idx="374">
                  <c:v>0.2095</c:v>
                </c:pt>
                <c:pt idx="375">
                  <c:v>0.2162</c:v>
                </c:pt>
                <c:pt idx="376">
                  <c:v>0.223</c:v>
                </c:pt>
                <c:pt idx="377">
                  <c:v>0.2299</c:v>
                </c:pt>
                <c:pt idx="378">
                  <c:v>0.237</c:v>
                </c:pt>
                <c:pt idx="379">
                  <c:v>0.2438</c:v>
                </c:pt>
                <c:pt idx="380">
                  <c:v>0.2509</c:v>
                </c:pt>
                <c:pt idx="381">
                  <c:v>0.2578</c:v>
                </c:pt>
                <c:pt idx="382">
                  <c:v>0.2644</c:v>
                </c:pt>
                <c:pt idx="383">
                  <c:v>0.2713</c:v>
                </c:pt>
                <c:pt idx="384">
                  <c:v>0.2783</c:v>
                </c:pt>
                <c:pt idx="385">
                  <c:v>0.2851</c:v>
                </c:pt>
                <c:pt idx="386">
                  <c:v>0.2918</c:v>
                </c:pt>
                <c:pt idx="387">
                  <c:v>0.298</c:v>
                </c:pt>
                <c:pt idx="388">
                  <c:v>0.3045</c:v>
                </c:pt>
                <c:pt idx="389">
                  <c:v>0.3111</c:v>
                </c:pt>
                <c:pt idx="390">
                  <c:v>0.3171</c:v>
                </c:pt>
                <c:pt idx="391">
                  <c:v>0.323</c:v>
                </c:pt>
                <c:pt idx="392">
                  <c:v>0.3291</c:v>
                </c:pt>
                <c:pt idx="393">
                  <c:v>0.3344</c:v>
                </c:pt>
                <c:pt idx="394">
                  <c:v>0.3401</c:v>
                </c:pt>
                <c:pt idx="395">
                  <c:v>0.3449</c:v>
                </c:pt>
                <c:pt idx="396">
                  <c:v>0.3499</c:v>
                </c:pt>
                <c:pt idx="397">
                  <c:v>0.3546</c:v>
                </c:pt>
                <c:pt idx="398">
                  <c:v>0.3594</c:v>
                </c:pt>
                <c:pt idx="399">
                  <c:v>0.3636</c:v>
                </c:pt>
                <c:pt idx="400">
                  <c:v>0.3678</c:v>
                </c:pt>
                <c:pt idx="401">
                  <c:v>0.3716</c:v>
                </c:pt>
                <c:pt idx="402">
                  <c:v>0.375</c:v>
                </c:pt>
                <c:pt idx="403">
                  <c:v>0.3789</c:v>
                </c:pt>
                <c:pt idx="404">
                  <c:v>0.3822</c:v>
                </c:pt>
                <c:pt idx="405">
                  <c:v>0.3852</c:v>
                </c:pt>
                <c:pt idx="406">
                  <c:v>0.3881</c:v>
                </c:pt>
                <c:pt idx="407">
                  <c:v>0.3912</c:v>
                </c:pt>
                <c:pt idx="408">
                  <c:v>0.3937</c:v>
                </c:pt>
                <c:pt idx="409">
                  <c:v>0.3965</c:v>
                </c:pt>
                <c:pt idx="410">
                  <c:v>0.3986</c:v>
                </c:pt>
                <c:pt idx="411">
                  <c:v>0.4012</c:v>
                </c:pt>
                <c:pt idx="412">
                  <c:v>0.403</c:v>
                </c:pt>
                <c:pt idx="413">
                  <c:v>0.4054</c:v>
                </c:pt>
                <c:pt idx="414">
                  <c:v>0.4076</c:v>
                </c:pt>
                <c:pt idx="415">
                  <c:v>0.4099</c:v>
                </c:pt>
                <c:pt idx="416">
                  <c:v>0.412</c:v>
                </c:pt>
                <c:pt idx="417">
                  <c:v>0.4134</c:v>
                </c:pt>
                <c:pt idx="418">
                  <c:v>0.4157</c:v>
                </c:pt>
                <c:pt idx="419">
                  <c:v>0.4176</c:v>
                </c:pt>
                <c:pt idx="420">
                  <c:v>0.4196</c:v>
                </c:pt>
                <c:pt idx="421">
                  <c:v>0.566</c:v>
                </c:pt>
                <c:pt idx="422">
                  <c:v>0.57</c:v>
                </c:pt>
                <c:pt idx="423">
                  <c:v>0.576</c:v>
                </c:pt>
                <c:pt idx="424">
                  <c:v>0.581</c:v>
                </c:pt>
                <c:pt idx="425">
                  <c:v>0.581</c:v>
                </c:pt>
                <c:pt idx="426">
                  <c:v>0.582</c:v>
                </c:pt>
                <c:pt idx="427">
                  <c:v>0.587</c:v>
                </c:pt>
                <c:pt idx="428">
                  <c:v>0.588</c:v>
                </c:pt>
                <c:pt idx="429">
                  <c:v>0.59</c:v>
                </c:pt>
                <c:pt idx="430">
                  <c:v>0.593</c:v>
                </c:pt>
                <c:pt idx="431">
                  <c:v>0.599</c:v>
                </c:pt>
                <c:pt idx="432">
                  <c:v>0.603</c:v>
                </c:pt>
                <c:pt idx="433">
                  <c:v>0.604</c:v>
                </c:pt>
                <c:pt idx="434">
                  <c:v>0.609</c:v>
                </c:pt>
                <c:pt idx="435">
                  <c:v>0.612</c:v>
                </c:pt>
                <c:pt idx="436">
                  <c:v>0.611</c:v>
                </c:pt>
                <c:pt idx="437">
                  <c:v>0.614</c:v>
                </c:pt>
                <c:pt idx="438">
                  <c:v>0.618</c:v>
                </c:pt>
                <c:pt idx="439">
                  <c:v>0.624</c:v>
                </c:pt>
                <c:pt idx="440">
                  <c:v>0.631</c:v>
                </c:pt>
                <c:pt idx="441">
                  <c:v>0.634</c:v>
                </c:pt>
                <c:pt idx="442">
                  <c:v>0.635</c:v>
                </c:pt>
                <c:pt idx="443">
                  <c:v>0.634</c:v>
                </c:pt>
                <c:pt idx="444">
                  <c:v>0.634</c:v>
                </c:pt>
                <c:pt idx="445">
                  <c:v>0.638</c:v>
                </c:pt>
                <c:pt idx="446">
                  <c:v>0.641</c:v>
                </c:pt>
                <c:pt idx="447">
                  <c:v>0.643</c:v>
                </c:pt>
                <c:pt idx="448">
                  <c:v>0.644</c:v>
                </c:pt>
                <c:pt idx="449">
                  <c:v>0.65</c:v>
                </c:pt>
                <c:pt idx="450">
                  <c:v>0.653</c:v>
                </c:pt>
                <c:pt idx="451">
                  <c:v>0.652</c:v>
                </c:pt>
                <c:pt idx="452">
                  <c:v>0.649</c:v>
                </c:pt>
                <c:pt idx="453">
                  <c:v>0.653</c:v>
                </c:pt>
                <c:pt idx="454">
                  <c:v>0.657</c:v>
                </c:pt>
                <c:pt idx="455">
                  <c:v>0.661</c:v>
                </c:pt>
                <c:pt idx="456">
                  <c:v>0.665</c:v>
                </c:pt>
                <c:pt idx="457">
                  <c:v>0.669</c:v>
                </c:pt>
                <c:pt idx="458">
                  <c:v>0.672</c:v>
                </c:pt>
                <c:pt idx="459">
                  <c:v>0.678</c:v>
                </c:pt>
                <c:pt idx="460">
                  <c:v>0.685</c:v>
                </c:pt>
              </c:numCache>
            </c:numRef>
          </c:yVal>
          <c:smooth val="1"/>
        </c:ser>
        <c:ser>
          <c:idx val="1"/>
          <c:order val="1"/>
          <c:tx>
            <c:strRef>
              <c:f>Reference!$H$18</c:f>
              <c:strCache>
                <c:ptCount val="1"/>
                <c:pt idx="0">
                  <c:v> 184a Phthalogen IF3GM Reference Swatch Mountex Kenya Mihok May 1997</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Reference!$B$19:$B$479</c:f>
              <c:numCache>
                <c:ptCount val="461"/>
                <c:pt idx="0">
                  <c:v>370</c:v>
                </c:pt>
                <c:pt idx="1">
                  <c:v>371</c:v>
                </c:pt>
                <c:pt idx="2">
                  <c:v>372</c:v>
                </c:pt>
                <c:pt idx="3">
                  <c:v>373</c:v>
                </c:pt>
                <c:pt idx="4">
                  <c:v>374</c:v>
                </c:pt>
                <c:pt idx="5">
                  <c:v>375</c:v>
                </c:pt>
                <c:pt idx="6">
                  <c:v>376</c:v>
                </c:pt>
                <c:pt idx="7">
                  <c:v>377</c:v>
                </c:pt>
                <c:pt idx="8">
                  <c:v>378</c:v>
                </c:pt>
                <c:pt idx="9">
                  <c:v>379</c:v>
                </c:pt>
                <c:pt idx="10">
                  <c:v>380</c:v>
                </c:pt>
                <c:pt idx="11">
                  <c:v>381</c:v>
                </c:pt>
                <c:pt idx="12">
                  <c:v>382</c:v>
                </c:pt>
                <c:pt idx="13">
                  <c:v>383</c:v>
                </c:pt>
                <c:pt idx="14">
                  <c:v>384</c:v>
                </c:pt>
                <c:pt idx="15">
                  <c:v>385</c:v>
                </c:pt>
                <c:pt idx="16">
                  <c:v>386</c:v>
                </c:pt>
                <c:pt idx="17">
                  <c:v>387</c:v>
                </c:pt>
                <c:pt idx="18">
                  <c:v>388</c:v>
                </c:pt>
                <c:pt idx="19">
                  <c:v>389</c:v>
                </c:pt>
                <c:pt idx="20">
                  <c:v>390</c:v>
                </c:pt>
                <c:pt idx="21">
                  <c:v>391</c:v>
                </c:pt>
                <c:pt idx="22">
                  <c:v>392</c:v>
                </c:pt>
                <c:pt idx="23">
                  <c:v>393</c:v>
                </c:pt>
                <c:pt idx="24">
                  <c:v>394</c:v>
                </c:pt>
                <c:pt idx="25">
                  <c:v>395</c:v>
                </c:pt>
                <c:pt idx="26">
                  <c:v>396</c:v>
                </c:pt>
                <c:pt idx="27">
                  <c:v>397</c:v>
                </c:pt>
                <c:pt idx="28">
                  <c:v>398</c:v>
                </c:pt>
                <c:pt idx="29">
                  <c:v>399</c:v>
                </c:pt>
                <c:pt idx="30">
                  <c:v>400</c:v>
                </c:pt>
                <c:pt idx="31">
                  <c:v>401</c:v>
                </c:pt>
                <c:pt idx="32">
                  <c:v>402</c:v>
                </c:pt>
                <c:pt idx="33">
                  <c:v>403</c:v>
                </c:pt>
                <c:pt idx="34">
                  <c:v>404</c:v>
                </c:pt>
                <c:pt idx="35">
                  <c:v>405</c:v>
                </c:pt>
                <c:pt idx="36">
                  <c:v>406</c:v>
                </c:pt>
                <c:pt idx="37">
                  <c:v>407</c:v>
                </c:pt>
                <c:pt idx="38">
                  <c:v>408</c:v>
                </c:pt>
                <c:pt idx="39">
                  <c:v>409</c:v>
                </c:pt>
                <c:pt idx="40">
                  <c:v>410</c:v>
                </c:pt>
                <c:pt idx="41">
                  <c:v>411</c:v>
                </c:pt>
                <c:pt idx="42">
                  <c:v>412</c:v>
                </c:pt>
                <c:pt idx="43">
                  <c:v>413</c:v>
                </c:pt>
                <c:pt idx="44">
                  <c:v>414</c:v>
                </c:pt>
                <c:pt idx="45">
                  <c:v>415</c:v>
                </c:pt>
                <c:pt idx="46">
                  <c:v>416</c:v>
                </c:pt>
                <c:pt idx="47">
                  <c:v>417</c:v>
                </c:pt>
                <c:pt idx="48">
                  <c:v>418</c:v>
                </c:pt>
                <c:pt idx="49">
                  <c:v>419</c:v>
                </c:pt>
                <c:pt idx="50">
                  <c:v>420</c:v>
                </c:pt>
                <c:pt idx="51">
                  <c:v>421</c:v>
                </c:pt>
                <c:pt idx="52">
                  <c:v>422</c:v>
                </c:pt>
                <c:pt idx="53">
                  <c:v>423</c:v>
                </c:pt>
                <c:pt idx="54">
                  <c:v>424</c:v>
                </c:pt>
                <c:pt idx="55">
                  <c:v>425</c:v>
                </c:pt>
                <c:pt idx="56">
                  <c:v>426</c:v>
                </c:pt>
                <c:pt idx="57">
                  <c:v>427</c:v>
                </c:pt>
                <c:pt idx="58">
                  <c:v>428</c:v>
                </c:pt>
                <c:pt idx="59">
                  <c:v>429</c:v>
                </c:pt>
                <c:pt idx="60">
                  <c:v>430</c:v>
                </c:pt>
                <c:pt idx="61">
                  <c:v>431</c:v>
                </c:pt>
                <c:pt idx="62">
                  <c:v>432</c:v>
                </c:pt>
                <c:pt idx="63">
                  <c:v>433</c:v>
                </c:pt>
                <c:pt idx="64">
                  <c:v>434</c:v>
                </c:pt>
                <c:pt idx="65">
                  <c:v>435</c:v>
                </c:pt>
                <c:pt idx="66">
                  <c:v>436</c:v>
                </c:pt>
                <c:pt idx="67">
                  <c:v>437</c:v>
                </c:pt>
                <c:pt idx="68">
                  <c:v>438</c:v>
                </c:pt>
                <c:pt idx="69">
                  <c:v>439</c:v>
                </c:pt>
                <c:pt idx="70">
                  <c:v>440</c:v>
                </c:pt>
                <c:pt idx="71">
                  <c:v>441</c:v>
                </c:pt>
                <c:pt idx="72">
                  <c:v>442</c:v>
                </c:pt>
                <c:pt idx="73">
                  <c:v>443</c:v>
                </c:pt>
                <c:pt idx="74">
                  <c:v>444</c:v>
                </c:pt>
                <c:pt idx="75">
                  <c:v>445</c:v>
                </c:pt>
                <c:pt idx="76">
                  <c:v>446</c:v>
                </c:pt>
                <c:pt idx="77">
                  <c:v>447</c:v>
                </c:pt>
                <c:pt idx="78">
                  <c:v>448</c:v>
                </c:pt>
                <c:pt idx="79">
                  <c:v>449</c:v>
                </c:pt>
                <c:pt idx="80">
                  <c:v>450</c:v>
                </c:pt>
                <c:pt idx="81">
                  <c:v>451</c:v>
                </c:pt>
                <c:pt idx="82">
                  <c:v>452</c:v>
                </c:pt>
                <c:pt idx="83">
                  <c:v>453</c:v>
                </c:pt>
                <c:pt idx="84">
                  <c:v>454</c:v>
                </c:pt>
                <c:pt idx="85">
                  <c:v>455</c:v>
                </c:pt>
                <c:pt idx="86">
                  <c:v>456</c:v>
                </c:pt>
                <c:pt idx="87">
                  <c:v>457</c:v>
                </c:pt>
                <c:pt idx="88">
                  <c:v>458</c:v>
                </c:pt>
                <c:pt idx="89">
                  <c:v>459</c:v>
                </c:pt>
                <c:pt idx="90">
                  <c:v>460</c:v>
                </c:pt>
                <c:pt idx="91">
                  <c:v>461</c:v>
                </c:pt>
                <c:pt idx="92">
                  <c:v>462</c:v>
                </c:pt>
                <c:pt idx="93">
                  <c:v>463</c:v>
                </c:pt>
                <c:pt idx="94">
                  <c:v>464</c:v>
                </c:pt>
                <c:pt idx="95">
                  <c:v>465</c:v>
                </c:pt>
                <c:pt idx="96">
                  <c:v>466</c:v>
                </c:pt>
                <c:pt idx="97">
                  <c:v>467</c:v>
                </c:pt>
                <c:pt idx="98">
                  <c:v>468</c:v>
                </c:pt>
                <c:pt idx="99">
                  <c:v>469</c:v>
                </c:pt>
                <c:pt idx="100">
                  <c:v>470</c:v>
                </c:pt>
                <c:pt idx="101">
                  <c:v>471</c:v>
                </c:pt>
                <c:pt idx="102">
                  <c:v>472</c:v>
                </c:pt>
                <c:pt idx="103">
                  <c:v>473</c:v>
                </c:pt>
                <c:pt idx="104">
                  <c:v>474</c:v>
                </c:pt>
                <c:pt idx="105">
                  <c:v>475</c:v>
                </c:pt>
                <c:pt idx="106">
                  <c:v>476</c:v>
                </c:pt>
                <c:pt idx="107">
                  <c:v>477</c:v>
                </c:pt>
                <c:pt idx="108">
                  <c:v>478</c:v>
                </c:pt>
                <c:pt idx="109">
                  <c:v>479</c:v>
                </c:pt>
                <c:pt idx="110">
                  <c:v>480</c:v>
                </c:pt>
                <c:pt idx="111">
                  <c:v>481</c:v>
                </c:pt>
                <c:pt idx="112">
                  <c:v>482</c:v>
                </c:pt>
                <c:pt idx="113">
                  <c:v>483</c:v>
                </c:pt>
                <c:pt idx="114">
                  <c:v>484</c:v>
                </c:pt>
                <c:pt idx="115">
                  <c:v>485</c:v>
                </c:pt>
                <c:pt idx="116">
                  <c:v>486</c:v>
                </c:pt>
                <c:pt idx="117">
                  <c:v>487</c:v>
                </c:pt>
                <c:pt idx="118">
                  <c:v>488</c:v>
                </c:pt>
                <c:pt idx="119">
                  <c:v>489</c:v>
                </c:pt>
                <c:pt idx="120">
                  <c:v>490</c:v>
                </c:pt>
                <c:pt idx="121">
                  <c:v>491</c:v>
                </c:pt>
                <c:pt idx="122">
                  <c:v>492</c:v>
                </c:pt>
                <c:pt idx="123">
                  <c:v>493</c:v>
                </c:pt>
                <c:pt idx="124">
                  <c:v>494</c:v>
                </c:pt>
                <c:pt idx="125">
                  <c:v>495</c:v>
                </c:pt>
                <c:pt idx="126">
                  <c:v>496</c:v>
                </c:pt>
                <c:pt idx="127">
                  <c:v>497</c:v>
                </c:pt>
                <c:pt idx="128">
                  <c:v>498</c:v>
                </c:pt>
                <c:pt idx="129">
                  <c:v>499</c:v>
                </c:pt>
                <c:pt idx="130">
                  <c:v>500</c:v>
                </c:pt>
                <c:pt idx="131">
                  <c:v>501</c:v>
                </c:pt>
                <c:pt idx="132">
                  <c:v>502</c:v>
                </c:pt>
                <c:pt idx="133">
                  <c:v>503</c:v>
                </c:pt>
                <c:pt idx="134">
                  <c:v>504</c:v>
                </c:pt>
                <c:pt idx="135">
                  <c:v>505</c:v>
                </c:pt>
                <c:pt idx="136">
                  <c:v>506</c:v>
                </c:pt>
                <c:pt idx="137">
                  <c:v>507</c:v>
                </c:pt>
                <c:pt idx="138">
                  <c:v>508</c:v>
                </c:pt>
                <c:pt idx="139">
                  <c:v>509</c:v>
                </c:pt>
                <c:pt idx="140">
                  <c:v>510</c:v>
                </c:pt>
                <c:pt idx="141">
                  <c:v>511</c:v>
                </c:pt>
                <c:pt idx="142">
                  <c:v>512</c:v>
                </c:pt>
                <c:pt idx="143">
                  <c:v>513</c:v>
                </c:pt>
                <c:pt idx="144">
                  <c:v>514</c:v>
                </c:pt>
                <c:pt idx="145">
                  <c:v>515</c:v>
                </c:pt>
                <c:pt idx="146">
                  <c:v>516</c:v>
                </c:pt>
                <c:pt idx="147">
                  <c:v>517</c:v>
                </c:pt>
                <c:pt idx="148">
                  <c:v>518</c:v>
                </c:pt>
                <c:pt idx="149">
                  <c:v>519</c:v>
                </c:pt>
                <c:pt idx="150">
                  <c:v>520</c:v>
                </c:pt>
                <c:pt idx="151">
                  <c:v>521</c:v>
                </c:pt>
                <c:pt idx="152">
                  <c:v>522</c:v>
                </c:pt>
                <c:pt idx="153">
                  <c:v>523</c:v>
                </c:pt>
                <c:pt idx="154">
                  <c:v>524</c:v>
                </c:pt>
                <c:pt idx="155">
                  <c:v>525</c:v>
                </c:pt>
                <c:pt idx="156">
                  <c:v>526</c:v>
                </c:pt>
                <c:pt idx="157">
                  <c:v>527</c:v>
                </c:pt>
                <c:pt idx="158">
                  <c:v>528</c:v>
                </c:pt>
                <c:pt idx="159">
                  <c:v>529</c:v>
                </c:pt>
                <c:pt idx="160">
                  <c:v>530</c:v>
                </c:pt>
                <c:pt idx="161">
                  <c:v>531</c:v>
                </c:pt>
                <c:pt idx="162">
                  <c:v>532</c:v>
                </c:pt>
                <c:pt idx="163">
                  <c:v>533</c:v>
                </c:pt>
                <c:pt idx="164">
                  <c:v>534</c:v>
                </c:pt>
                <c:pt idx="165">
                  <c:v>535</c:v>
                </c:pt>
                <c:pt idx="166">
                  <c:v>536</c:v>
                </c:pt>
                <c:pt idx="167">
                  <c:v>537</c:v>
                </c:pt>
                <c:pt idx="168">
                  <c:v>538</c:v>
                </c:pt>
                <c:pt idx="169">
                  <c:v>539</c:v>
                </c:pt>
                <c:pt idx="170">
                  <c:v>540</c:v>
                </c:pt>
                <c:pt idx="171">
                  <c:v>541</c:v>
                </c:pt>
                <c:pt idx="172">
                  <c:v>542</c:v>
                </c:pt>
                <c:pt idx="173">
                  <c:v>543</c:v>
                </c:pt>
                <c:pt idx="174">
                  <c:v>544</c:v>
                </c:pt>
                <c:pt idx="175">
                  <c:v>545</c:v>
                </c:pt>
                <c:pt idx="176">
                  <c:v>546</c:v>
                </c:pt>
                <c:pt idx="177">
                  <c:v>547</c:v>
                </c:pt>
                <c:pt idx="178">
                  <c:v>548</c:v>
                </c:pt>
                <c:pt idx="179">
                  <c:v>549</c:v>
                </c:pt>
                <c:pt idx="180">
                  <c:v>550</c:v>
                </c:pt>
                <c:pt idx="181">
                  <c:v>551</c:v>
                </c:pt>
                <c:pt idx="182">
                  <c:v>552</c:v>
                </c:pt>
                <c:pt idx="183">
                  <c:v>553</c:v>
                </c:pt>
                <c:pt idx="184">
                  <c:v>554</c:v>
                </c:pt>
                <c:pt idx="185">
                  <c:v>555</c:v>
                </c:pt>
                <c:pt idx="186">
                  <c:v>556</c:v>
                </c:pt>
                <c:pt idx="187">
                  <c:v>557</c:v>
                </c:pt>
                <c:pt idx="188">
                  <c:v>558</c:v>
                </c:pt>
                <c:pt idx="189">
                  <c:v>559</c:v>
                </c:pt>
                <c:pt idx="190">
                  <c:v>560</c:v>
                </c:pt>
                <c:pt idx="191">
                  <c:v>561</c:v>
                </c:pt>
                <c:pt idx="192">
                  <c:v>562</c:v>
                </c:pt>
                <c:pt idx="193">
                  <c:v>563</c:v>
                </c:pt>
                <c:pt idx="194">
                  <c:v>564</c:v>
                </c:pt>
                <c:pt idx="195">
                  <c:v>565</c:v>
                </c:pt>
                <c:pt idx="196">
                  <c:v>566</c:v>
                </c:pt>
                <c:pt idx="197">
                  <c:v>567</c:v>
                </c:pt>
                <c:pt idx="198">
                  <c:v>568</c:v>
                </c:pt>
                <c:pt idx="199">
                  <c:v>569</c:v>
                </c:pt>
                <c:pt idx="200">
                  <c:v>570</c:v>
                </c:pt>
                <c:pt idx="201">
                  <c:v>571</c:v>
                </c:pt>
                <c:pt idx="202">
                  <c:v>572</c:v>
                </c:pt>
                <c:pt idx="203">
                  <c:v>573</c:v>
                </c:pt>
                <c:pt idx="204">
                  <c:v>574</c:v>
                </c:pt>
                <c:pt idx="205">
                  <c:v>575</c:v>
                </c:pt>
                <c:pt idx="206">
                  <c:v>576</c:v>
                </c:pt>
                <c:pt idx="207">
                  <c:v>577</c:v>
                </c:pt>
                <c:pt idx="208">
                  <c:v>578</c:v>
                </c:pt>
                <c:pt idx="209">
                  <c:v>579</c:v>
                </c:pt>
                <c:pt idx="210">
                  <c:v>580</c:v>
                </c:pt>
                <c:pt idx="211">
                  <c:v>581</c:v>
                </c:pt>
                <c:pt idx="212">
                  <c:v>582</c:v>
                </c:pt>
                <c:pt idx="213">
                  <c:v>583</c:v>
                </c:pt>
                <c:pt idx="214">
                  <c:v>584</c:v>
                </c:pt>
                <c:pt idx="215">
                  <c:v>585</c:v>
                </c:pt>
                <c:pt idx="216">
                  <c:v>586</c:v>
                </c:pt>
                <c:pt idx="217">
                  <c:v>587</c:v>
                </c:pt>
                <c:pt idx="218">
                  <c:v>588</c:v>
                </c:pt>
                <c:pt idx="219">
                  <c:v>589</c:v>
                </c:pt>
                <c:pt idx="220">
                  <c:v>590</c:v>
                </c:pt>
                <c:pt idx="221">
                  <c:v>591</c:v>
                </c:pt>
                <c:pt idx="222">
                  <c:v>592</c:v>
                </c:pt>
                <c:pt idx="223">
                  <c:v>593</c:v>
                </c:pt>
                <c:pt idx="224">
                  <c:v>594</c:v>
                </c:pt>
                <c:pt idx="225">
                  <c:v>595</c:v>
                </c:pt>
                <c:pt idx="226">
                  <c:v>596</c:v>
                </c:pt>
                <c:pt idx="227">
                  <c:v>597</c:v>
                </c:pt>
                <c:pt idx="228">
                  <c:v>598</c:v>
                </c:pt>
                <c:pt idx="229">
                  <c:v>599</c:v>
                </c:pt>
                <c:pt idx="230">
                  <c:v>600</c:v>
                </c:pt>
                <c:pt idx="231">
                  <c:v>601</c:v>
                </c:pt>
                <c:pt idx="232">
                  <c:v>602</c:v>
                </c:pt>
                <c:pt idx="233">
                  <c:v>603</c:v>
                </c:pt>
                <c:pt idx="234">
                  <c:v>604</c:v>
                </c:pt>
                <c:pt idx="235">
                  <c:v>605</c:v>
                </c:pt>
                <c:pt idx="236">
                  <c:v>606</c:v>
                </c:pt>
                <c:pt idx="237">
                  <c:v>607</c:v>
                </c:pt>
                <c:pt idx="238">
                  <c:v>608</c:v>
                </c:pt>
                <c:pt idx="239">
                  <c:v>609</c:v>
                </c:pt>
                <c:pt idx="240">
                  <c:v>610</c:v>
                </c:pt>
                <c:pt idx="241">
                  <c:v>611</c:v>
                </c:pt>
                <c:pt idx="242">
                  <c:v>612</c:v>
                </c:pt>
                <c:pt idx="243">
                  <c:v>613</c:v>
                </c:pt>
                <c:pt idx="244">
                  <c:v>614</c:v>
                </c:pt>
                <c:pt idx="245">
                  <c:v>615</c:v>
                </c:pt>
                <c:pt idx="246">
                  <c:v>616</c:v>
                </c:pt>
                <c:pt idx="247">
                  <c:v>617</c:v>
                </c:pt>
                <c:pt idx="248">
                  <c:v>618</c:v>
                </c:pt>
                <c:pt idx="249">
                  <c:v>619</c:v>
                </c:pt>
                <c:pt idx="250">
                  <c:v>620</c:v>
                </c:pt>
                <c:pt idx="251">
                  <c:v>621</c:v>
                </c:pt>
                <c:pt idx="252">
                  <c:v>622</c:v>
                </c:pt>
                <c:pt idx="253">
                  <c:v>623</c:v>
                </c:pt>
                <c:pt idx="254">
                  <c:v>624</c:v>
                </c:pt>
                <c:pt idx="255">
                  <c:v>625</c:v>
                </c:pt>
                <c:pt idx="256">
                  <c:v>626</c:v>
                </c:pt>
                <c:pt idx="257">
                  <c:v>627</c:v>
                </c:pt>
                <c:pt idx="258">
                  <c:v>628</c:v>
                </c:pt>
                <c:pt idx="259">
                  <c:v>629</c:v>
                </c:pt>
                <c:pt idx="260">
                  <c:v>630</c:v>
                </c:pt>
                <c:pt idx="261">
                  <c:v>631</c:v>
                </c:pt>
                <c:pt idx="262">
                  <c:v>632</c:v>
                </c:pt>
                <c:pt idx="263">
                  <c:v>633</c:v>
                </c:pt>
                <c:pt idx="264">
                  <c:v>634</c:v>
                </c:pt>
                <c:pt idx="265">
                  <c:v>635</c:v>
                </c:pt>
                <c:pt idx="266">
                  <c:v>636</c:v>
                </c:pt>
                <c:pt idx="267">
                  <c:v>637</c:v>
                </c:pt>
                <c:pt idx="268">
                  <c:v>638</c:v>
                </c:pt>
                <c:pt idx="269">
                  <c:v>639</c:v>
                </c:pt>
                <c:pt idx="270">
                  <c:v>640</c:v>
                </c:pt>
                <c:pt idx="271">
                  <c:v>641</c:v>
                </c:pt>
                <c:pt idx="272">
                  <c:v>642</c:v>
                </c:pt>
                <c:pt idx="273">
                  <c:v>643</c:v>
                </c:pt>
                <c:pt idx="274">
                  <c:v>644</c:v>
                </c:pt>
                <c:pt idx="275">
                  <c:v>645</c:v>
                </c:pt>
                <c:pt idx="276">
                  <c:v>646</c:v>
                </c:pt>
                <c:pt idx="277">
                  <c:v>647</c:v>
                </c:pt>
                <c:pt idx="278">
                  <c:v>648</c:v>
                </c:pt>
                <c:pt idx="279">
                  <c:v>649</c:v>
                </c:pt>
                <c:pt idx="280">
                  <c:v>650</c:v>
                </c:pt>
                <c:pt idx="281">
                  <c:v>651</c:v>
                </c:pt>
                <c:pt idx="282">
                  <c:v>652</c:v>
                </c:pt>
                <c:pt idx="283">
                  <c:v>653</c:v>
                </c:pt>
                <c:pt idx="284">
                  <c:v>654</c:v>
                </c:pt>
                <c:pt idx="285">
                  <c:v>655</c:v>
                </c:pt>
                <c:pt idx="286">
                  <c:v>656</c:v>
                </c:pt>
                <c:pt idx="287">
                  <c:v>657</c:v>
                </c:pt>
                <c:pt idx="288">
                  <c:v>658</c:v>
                </c:pt>
                <c:pt idx="289">
                  <c:v>659</c:v>
                </c:pt>
                <c:pt idx="290">
                  <c:v>660</c:v>
                </c:pt>
                <c:pt idx="291">
                  <c:v>661</c:v>
                </c:pt>
                <c:pt idx="292">
                  <c:v>662</c:v>
                </c:pt>
                <c:pt idx="293">
                  <c:v>663</c:v>
                </c:pt>
                <c:pt idx="294">
                  <c:v>664</c:v>
                </c:pt>
                <c:pt idx="295">
                  <c:v>665</c:v>
                </c:pt>
                <c:pt idx="296">
                  <c:v>666</c:v>
                </c:pt>
                <c:pt idx="297">
                  <c:v>667</c:v>
                </c:pt>
                <c:pt idx="298">
                  <c:v>668</c:v>
                </c:pt>
                <c:pt idx="299">
                  <c:v>669</c:v>
                </c:pt>
                <c:pt idx="300">
                  <c:v>670</c:v>
                </c:pt>
                <c:pt idx="301">
                  <c:v>671</c:v>
                </c:pt>
                <c:pt idx="302">
                  <c:v>672</c:v>
                </c:pt>
                <c:pt idx="303">
                  <c:v>673</c:v>
                </c:pt>
                <c:pt idx="304">
                  <c:v>674</c:v>
                </c:pt>
                <c:pt idx="305">
                  <c:v>675</c:v>
                </c:pt>
                <c:pt idx="306">
                  <c:v>676</c:v>
                </c:pt>
                <c:pt idx="307">
                  <c:v>677</c:v>
                </c:pt>
                <c:pt idx="308">
                  <c:v>678</c:v>
                </c:pt>
                <c:pt idx="309">
                  <c:v>679</c:v>
                </c:pt>
                <c:pt idx="310">
                  <c:v>680</c:v>
                </c:pt>
                <c:pt idx="311">
                  <c:v>681</c:v>
                </c:pt>
                <c:pt idx="312">
                  <c:v>682</c:v>
                </c:pt>
                <c:pt idx="313">
                  <c:v>683</c:v>
                </c:pt>
                <c:pt idx="314">
                  <c:v>684</c:v>
                </c:pt>
                <c:pt idx="315">
                  <c:v>685</c:v>
                </c:pt>
                <c:pt idx="316">
                  <c:v>686</c:v>
                </c:pt>
                <c:pt idx="317">
                  <c:v>687</c:v>
                </c:pt>
                <c:pt idx="318">
                  <c:v>688</c:v>
                </c:pt>
                <c:pt idx="319">
                  <c:v>689</c:v>
                </c:pt>
                <c:pt idx="320">
                  <c:v>690</c:v>
                </c:pt>
                <c:pt idx="321">
                  <c:v>691</c:v>
                </c:pt>
                <c:pt idx="322">
                  <c:v>692</c:v>
                </c:pt>
                <c:pt idx="323">
                  <c:v>693</c:v>
                </c:pt>
                <c:pt idx="324">
                  <c:v>694</c:v>
                </c:pt>
                <c:pt idx="325">
                  <c:v>695</c:v>
                </c:pt>
                <c:pt idx="326">
                  <c:v>696</c:v>
                </c:pt>
                <c:pt idx="327">
                  <c:v>697</c:v>
                </c:pt>
                <c:pt idx="328">
                  <c:v>698</c:v>
                </c:pt>
                <c:pt idx="329">
                  <c:v>699</c:v>
                </c:pt>
                <c:pt idx="330">
                  <c:v>700</c:v>
                </c:pt>
                <c:pt idx="331">
                  <c:v>701</c:v>
                </c:pt>
                <c:pt idx="332">
                  <c:v>702</c:v>
                </c:pt>
                <c:pt idx="333">
                  <c:v>703</c:v>
                </c:pt>
                <c:pt idx="334">
                  <c:v>704</c:v>
                </c:pt>
                <c:pt idx="335">
                  <c:v>705</c:v>
                </c:pt>
                <c:pt idx="336">
                  <c:v>706</c:v>
                </c:pt>
                <c:pt idx="337">
                  <c:v>707</c:v>
                </c:pt>
                <c:pt idx="338">
                  <c:v>708</c:v>
                </c:pt>
                <c:pt idx="339">
                  <c:v>709</c:v>
                </c:pt>
                <c:pt idx="340">
                  <c:v>710</c:v>
                </c:pt>
                <c:pt idx="341">
                  <c:v>711</c:v>
                </c:pt>
                <c:pt idx="342">
                  <c:v>712</c:v>
                </c:pt>
                <c:pt idx="343">
                  <c:v>713</c:v>
                </c:pt>
                <c:pt idx="344">
                  <c:v>714</c:v>
                </c:pt>
                <c:pt idx="345">
                  <c:v>715</c:v>
                </c:pt>
                <c:pt idx="346">
                  <c:v>716</c:v>
                </c:pt>
                <c:pt idx="347">
                  <c:v>717</c:v>
                </c:pt>
                <c:pt idx="348">
                  <c:v>718</c:v>
                </c:pt>
                <c:pt idx="349">
                  <c:v>719</c:v>
                </c:pt>
                <c:pt idx="350">
                  <c:v>720</c:v>
                </c:pt>
                <c:pt idx="351">
                  <c:v>721</c:v>
                </c:pt>
                <c:pt idx="352">
                  <c:v>722</c:v>
                </c:pt>
                <c:pt idx="353">
                  <c:v>723</c:v>
                </c:pt>
                <c:pt idx="354">
                  <c:v>724</c:v>
                </c:pt>
                <c:pt idx="355">
                  <c:v>725</c:v>
                </c:pt>
                <c:pt idx="356">
                  <c:v>726</c:v>
                </c:pt>
                <c:pt idx="357">
                  <c:v>727</c:v>
                </c:pt>
                <c:pt idx="358">
                  <c:v>728</c:v>
                </c:pt>
                <c:pt idx="359">
                  <c:v>729</c:v>
                </c:pt>
                <c:pt idx="360">
                  <c:v>730</c:v>
                </c:pt>
                <c:pt idx="361">
                  <c:v>731</c:v>
                </c:pt>
                <c:pt idx="362">
                  <c:v>732</c:v>
                </c:pt>
                <c:pt idx="363">
                  <c:v>733</c:v>
                </c:pt>
                <c:pt idx="364">
                  <c:v>734</c:v>
                </c:pt>
                <c:pt idx="365">
                  <c:v>735</c:v>
                </c:pt>
                <c:pt idx="366">
                  <c:v>736</c:v>
                </c:pt>
                <c:pt idx="367">
                  <c:v>737</c:v>
                </c:pt>
                <c:pt idx="368">
                  <c:v>738</c:v>
                </c:pt>
                <c:pt idx="369">
                  <c:v>739</c:v>
                </c:pt>
                <c:pt idx="370">
                  <c:v>740</c:v>
                </c:pt>
                <c:pt idx="371">
                  <c:v>741</c:v>
                </c:pt>
                <c:pt idx="372">
                  <c:v>742</c:v>
                </c:pt>
                <c:pt idx="373">
                  <c:v>743</c:v>
                </c:pt>
                <c:pt idx="374">
                  <c:v>744</c:v>
                </c:pt>
                <c:pt idx="375">
                  <c:v>745</c:v>
                </c:pt>
                <c:pt idx="376">
                  <c:v>746</c:v>
                </c:pt>
                <c:pt idx="377">
                  <c:v>747</c:v>
                </c:pt>
                <c:pt idx="378">
                  <c:v>748</c:v>
                </c:pt>
                <c:pt idx="379">
                  <c:v>749</c:v>
                </c:pt>
                <c:pt idx="380">
                  <c:v>750</c:v>
                </c:pt>
                <c:pt idx="381">
                  <c:v>751</c:v>
                </c:pt>
                <c:pt idx="382">
                  <c:v>752</c:v>
                </c:pt>
                <c:pt idx="383">
                  <c:v>753</c:v>
                </c:pt>
                <c:pt idx="384">
                  <c:v>754</c:v>
                </c:pt>
                <c:pt idx="385">
                  <c:v>755</c:v>
                </c:pt>
                <c:pt idx="386">
                  <c:v>756</c:v>
                </c:pt>
                <c:pt idx="387">
                  <c:v>757</c:v>
                </c:pt>
                <c:pt idx="388">
                  <c:v>758</c:v>
                </c:pt>
                <c:pt idx="389">
                  <c:v>759</c:v>
                </c:pt>
                <c:pt idx="390">
                  <c:v>760</c:v>
                </c:pt>
                <c:pt idx="391">
                  <c:v>761</c:v>
                </c:pt>
                <c:pt idx="392">
                  <c:v>762</c:v>
                </c:pt>
                <c:pt idx="393">
                  <c:v>763</c:v>
                </c:pt>
                <c:pt idx="394">
                  <c:v>764</c:v>
                </c:pt>
                <c:pt idx="395">
                  <c:v>765</c:v>
                </c:pt>
                <c:pt idx="396">
                  <c:v>766</c:v>
                </c:pt>
                <c:pt idx="397">
                  <c:v>767</c:v>
                </c:pt>
                <c:pt idx="398">
                  <c:v>768</c:v>
                </c:pt>
                <c:pt idx="399">
                  <c:v>769</c:v>
                </c:pt>
                <c:pt idx="400">
                  <c:v>770</c:v>
                </c:pt>
                <c:pt idx="401">
                  <c:v>771</c:v>
                </c:pt>
                <c:pt idx="402">
                  <c:v>772</c:v>
                </c:pt>
                <c:pt idx="403">
                  <c:v>773</c:v>
                </c:pt>
                <c:pt idx="404">
                  <c:v>774</c:v>
                </c:pt>
                <c:pt idx="405">
                  <c:v>775</c:v>
                </c:pt>
                <c:pt idx="406">
                  <c:v>776</c:v>
                </c:pt>
                <c:pt idx="407">
                  <c:v>777</c:v>
                </c:pt>
                <c:pt idx="408">
                  <c:v>778</c:v>
                </c:pt>
                <c:pt idx="409">
                  <c:v>779</c:v>
                </c:pt>
                <c:pt idx="410">
                  <c:v>780</c:v>
                </c:pt>
                <c:pt idx="411">
                  <c:v>781</c:v>
                </c:pt>
                <c:pt idx="412">
                  <c:v>782</c:v>
                </c:pt>
                <c:pt idx="413">
                  <c:v>783</c:v>
                </c:pt>
                <c:pt idx="414">
                  <c:v>784</c:v>
                </c:pt>
                <c:pt idx="415">
                  <c:v>785</c:v>
                </c:pt>
                <c:pt idx="416">
                  <c:v>786</c:v>
                </c:pt>
                <c:pt idx="417">
                  <c:v>787</c:v>
                </c:pt>
                <c:pt idx="418">
                  <c:v>788</c:v>
                </c:pt>
                <c:pt idx="419">
                  <c:v>789</c:v>
                </c:pt>
                <c:pt idx="420">
                  <c:v>790</c:v>
                </c:pt>
                <c:pt idx="421">
                  <c:v>791</c:v>
                </c:pt>
                <c:pt idx="422">
                  <c:v>792</c:v>
                </c:pt>
                <c:pt idx="423">
                  <c:v>793</c:v>
                </c:pt>
                <c:pt idx="424">
                  <c:v>794</c:v>
                </c:pt>
                <c:pt idx="425">
                  <c:v>795</c:v>
                </c:pt>
                <c:pt idx="426">
                  <c:v>796</c:v>
                </c:pt>
                <c:pt idx="427">
                  <c:v>797</c:v>
                </c:pt>
                <c:pt idx="428">
                  <c:v>798</c:v>
                </c:pt>
                <c:pt idx="429">
                  <c:v>799</c:v>
                </c:pt>
                <c:pt idx="430">
                  <c:v>800</c:v>
                </c:pt>
                <c:pt idx="431">
                  <c:v>801</c:v>
                </c:pt>
                <c:pt idx="432">
                  <c:v>802</c:v>
                </c:pt>
                <c:pt idx="433">
                  <c:v>803</c:v>
                </c:pt>
                <c:pt idx="434">
                  <c:v>804</c:v>
                </c:pt>
                <c:pt idx="435">
                  <c:v>805</c:v>
                </c:pt>
                <c:pt idx="436">
                  <c:v>806</c:v>
                </c:pt>
                <c:pt idx="437">
                  <c:v>807</c:v>
                </c:pt>
                <c:pt idx="438">
                  <c:v>808</c:v>
                </c:pt>
                <c:pt idx="439">
                  <c:v>809</c:v>
                </c:pt>
                <c:pt idx="440">
                  <c:v>810</c:v>
                </c:pt>
                <c:pt idx="441">
                  <c:v>811</c:v>
                </c:pt>
                <c:pt idx="442">
                  <c:v>812</c:v>
                </c:pt>
                <c:pt idx="443">
                  <c:v>813</c:v>
                </c:pt>
                <c:pt idx="444">
                  <c:v>814</c:v>
                </c:pt>
                <c:pt idx="445">
                  <c:v>815</c:v>
                </c:pt>
                <c:pt idx="446">
                  <c:v>816</c:v>
                </c:pt>
                <c:pt idx="447">
                  <c:v>817</c:v>
                </c:pt>
                <c:pt idx="448">
                  <c:v>818</c:v>
                </c:pt>
                <c:pt idx="449">
                  <c:v>819</c:v>
                </c:pt>
                <c:pt idx="450">
                  <c:v>820</c:v>
                </c:pt>
                <c:pt idx="451">
                  <c:v>821</c:v>
                </c:pt>
                <c:pt idx="452">
                  <c:v>822</c:v>
                </c:pt>
                <c:pt idx="453">
                  <c:v>823</c:v>
                </c:pt>
                <c:pt idx="454">
                  <c:v>824</c:v>
                </c:pt>
                <c:pt idx="455">
                  <c:v>825</c:v>
                </c:pt>
                <c:pt idx="456">
                  <c:v>826</c:v>
                </c:pt>
                <c:pt idx="457">
                  <c:v>827</c:v>
                </c:pt>
                <c:pt idx="458">
                  <c:v>828</c:v>
                </c:pt>
                <c:pt idx="459">
                  <c:v>829</c:v>
                </c:pt>
                <c:pt idx="460">
                  <c:v>830</c:v>
                </c:pt>
              </c:numCache>
            </c:numRef>
          </c:xVal>
          <c:yVal>
            <c:numRef>
              <c:f>Reference!$H$19:$H$479</c:f>
              <c:numCache>
                <c:ptCount val="461"/>
                <c:pt idx="0">
                  <c:v>0.04138</c:v>
                </c:pt>
                <c:pt idx="1">
                  <c:v>0.04575</c:v>
                </c:pt>
                <c:pt idx="2">
                  <c:v>0.04348</c:v>
                </c:pt>
                <c:pt idx="3">
                  <c:v>0.0407</c:v>
                </c:pt>
                <c:pt idx="4">
                  <c:v>0.05</c:v>
                </c:pt>
                <c:pt idx="5">
                  <c:v>0.03158</c:v>
                </c:pt>
                <c:pt idx="6">
                  <c:v>0.04975</c:v>
                </c:pt>
                <c:pt idx="7">
                  <c:v>0.03809</c:v>
                </c:pt>
                <c:pt idx="8">
                  <c:v>0.05333</c:v>
                </c:pt>
                <c:pt idx="9">
                  <c:v>0.0375</c:v>
                </c:pt>
                <c:pt idx="10">
                  <c:v>0.04743</c:v>
                </c:pt>
                <c:pt idx="11">
                  <c:v>0.05514</c:v>
                </c:pt>
                <c:pt idx="12">
                  <c:v>0.05154</c:v>
                </c:pt>
                <c:pt idx="13">
                  <c:v>0.05263</c:v>
                </c:pt>
                <c:pt idx="14">
                  <c:v>0.06192</c:v>
                </c:pt>
                <c:pt idx="15">
                  <c:v>0.05797</c:v>
                </c:pt>
                <c:pt idx="16">
                  <c:v>0.05494</c:v>
                </c:pt>
                <c:pt idx="17">
                  <c:v>0.05989</c:v>
                </c:pt>
                <c:pt idx="18">
                  <c:v>0.05926</c:v>
                </c:pt>
                <c:pt idx="19">
                  <c:v>0.06032</c:v>
                </c:pt>
                <c:pt idx="20">
                  <c:v>0.06594</c:v>
                </c:pt>
                <c:pt idx="21">
                  <c:v>0.07054</c:v>
                </c:pt>
                <c:pt idx="22">
                  <c:v>0.07422</c:v>
                </c:pt>
                <c:pt idx="23">
                  <c:v>0.06729</c:v>
                </c:pt>
                <c:pt idx="24">
                  <c:v>0.07829</c:v>
                </c:pt>
                <c:pt idx="25">
                  <c:v>0.07953</c:v>
                </c:pt>
                <c:pt idx="26">
                  <c:v>0.08932</c:v>
                </c:pt>
                <c:pt idx="27">
                  <c:v>0.08689</c:v>
                </c:pt>
                <c:pt idx="28">
                  <c:v>0.0913</c:v>
                </c:pt>
                <c:pt idx="29">
                  <c:v>0.09116</c:v>
                </c:pt>
                <c:pt idx="30">
                  <c:v>0.09856</c:v>
                </c:pt>
                <c:pt idx="31">
                  <c:v>0.09775</c:v>
                </c:pt>
                <c:pt idx="32">
                  <c:v>0.1035</c:v>
                </c:pt>
                <c:pt idx="33">
                  <c:v>0.108</c:v>
                </c:pt>
                <c:pt idx="34">
                  <c:v>0.1156</c:v>
                </c:pt>
                <c:pt idx="35">
                  <c:v>0.1194</c:v>
                </c:pt>
                <c:pt idx="36">
                  <c:v>0.1252</c:v>
                </c:pt>
                <c:pt idx="37">
                  <c:v>0.1263</c:v>
                </c:pt>
                <c:pt idx="38">
                  <c:v>0.1341</c:v>
                </c:pt>
                <c:pt idx="39">
                  <c:v>0.1356</c:v>
                </c:pt>
                <c:pt idx="40">
                  <c:v>0.14</c:v>
                </c:pt>
                <c:pt idx="41">
                  <c:v>0.1418</c:v>
                </c:pt>
                <c:pt idx="42">
                  <c:v>0.1433</c:v>
                </c:pt>
                <c:pt idx="43">
                  <c:v>0.1505</c:v>
                </c:pt>
                <c:pt idx="44">
                  <c:v>0.1502</c:v>
                </c:pt>
                <c:pt idx="45">
                  <c:v>0.1528</c:v>
                </c:pt>
                <c:pt idx="46">
                  <c:v>0.1551</c:v>
                </c:pt>
                <c:pt idx="47">
                  <c:v>0.1581</c:v>
                </c:pt>
                <c:pt idx="48">
                  <c:v>0.1589</c:v>
                </c:pt>
                <c:pt idx="49">
                  <c:v>0.1624</c:v>
                </c:pt>
                <c:pt idx="50">
                  <c:v>0.1647</c:v>
                </c:pt>
                <c:pt idx="51">
                  <c:v>0.1686</c:v>
                </c:pt>
                <c:pt idx="52">
                  <c:v>0.1722</c:v>
                </c:pt>
                <c:pt idx="53">
                  <c:v>0.1746</c:v>
                </c:pt>
                <c:pt idx="54">
                  <c:v>0.1778</c:v>
                </c:pt>
                <c:pt idx="55">
                  <c:v>0.1812</c:v>
                </c:pt>
                <c:pt idx="56">
                  <c:v>0.1829</c:v>
                </c:pt>
                <c:pt idx="57">
                  <c:v>0.1856</c:v>
                </c:pt>
                <c:pt idx="58">
                  <c:v>0.1877</c:v>
                </c:pt>
                <c:pt idx="59">
                  <c:v>0.1904</c:v>
                </c:pt>
                <c:pt idx="60">
                  <c:v>0.1931</c:v>
                </c:pt>
                <c:pt idx="61">
                  <c:v>0.196</c:v>
                </c:pt>
                <c:pt idx="62">
                  <c:v>0.1986</c:v>
                </c:pt>
                <c:pt idx="63">
                  <c:v>0.2016</c:v>
                </c:pt>
                <c:pt idx="64">
                  <c:v>0.206</c:v>
                </c:pt>
                <c:pt idx="65">
                  <c:v>0.211</c:v>
                </c:pt>
                <c:pt idx="66">
                  <c:v>0.2145</c:v>
                </c:pt>
                <c:pt idx="67">
                  <c:v>0.221</c:v>
                </c:pt>
                <c:pt idx="68">
                  <c:v>0.2259</c:v>
                </c:pt>
                <c:pt idx="69">
                  <c:v>0.2314</c:v>
                </c:pt>
                <c:pt idx="70">
                  <c:v>0.2366</c:v>
                </c:pt>
                <c:pt idx="71">
                  <c:v>0.2422</c:v>
                </c:pt>
                <c:pt idx="72">
                  <c:v>0.2485</c:v>
                </c:pt>
                <c:pt idx="73">
                  <c:v>0.2529</c:v>
                </c:pt>
                <c:pt idx="74">
                  <c:v>0.2567</c:v>
                </c:pt>
                <c:pt idx="75">
                  <c:v>0.2623</c:v>
                </c:pt>
                <c:pt idx="76">
                  <c:v>0.2665</c:v>
                </c:pt>
                <c:pt idx="77">
                  <c:v>0.2701</c:v>
                </c:pt>
                <c:pt idx="78">
                  <c:v>0.2725</c:v>
                </c:pt>
                <c:pt idx="79">
                  <c:v>0.2759</c:v>
                </c:pt>
                <c:pt idx="80">
                  <c:v>0.2778</c:v>
                </c:pt>
                <c:pt idx="81">
                  <c:v>0.2816</c:v>
                </c:pt>
                <c:pt idx="82">
                  <c:v>0.2832</c:v>
                </c:pt>
                <c:pt idx="83">
                  <c:v>0.2842</c:v>
                </c:pt>
                <c:pt idx="84">
                  <c:v>0.2864</c:v>
                </c:pt>
                <c:pt idx="85">
                  <c:v>0.2844</c:v>
                </c:pt>
                <c:pt idx="86">
                  <c:v>0.2857</c:v>
                </c:pt>
                <c:pt idx="87">
                  <c:v>0.2861</c:v>
                </c:pt>
                <c:pt idx="88">
                  <c:v>0.2869</c:v>
                </c:pt>
                <c:pt idx="89">
                  <c:v>0.2875</c:v>
                </c:pt>
                <c:pt idx="90">
                  <c:v>0.2877</c:v>
                </c:pt>
                <c:pt idx="91">
                  <c:v>0.2886</c:v>
                </c:pt>
                <c:pt idx="92">
                  <c:v>0.2887</c:v>
                </c:pt>
                <c:pt idx="93">
                  <c:v>0.2889</c:v>
                </c:pt>
                <c:pt idx="94">
                  <c:v>0.2906</c:v>
                </c:pt>
                <c:pt idx="95">
                  <c:v>0.2898</c:v>
                </c:pt>
                <c:pt idx="96">
                  <c:v>0.2896</c:v>
                </c:pt>
                <c:pt idx="97">
                  <c:v>0.2895</c:v>
                </c:pt>
                <c:pt idx="98">
                  <c:v>0.2889</c:v>
                </c:pt>
                <c:pt idx="99">
                  <c:v>0.289</c:v>
                </c:pt>
                <c:pt idx="100">
                  <c:v>0.2883</c:v>
                </c:pt>
                <c:pt idx="101">
                  <c:v>0.2869</c:v>
                </c:pt>
                <c:pt idx="102">
                  <c:v>0.2855</c:v>
                </c:pt>
                <c:pt idx="103">
                  <c:v>0.2839</c:v>
                </c:pt>
                <c:pt idx="104">
                  <c:v>0.2826</c:v>
                </c:pt>
                <c:pt idx="105">
                  <c:v>0.2809</c:v>
                </c:pt>
                <c:pt idx="106">
                  <c:v>0.279</c:v>
                </c:pt>
                <c:pt idx="107">
                  <c:v>0.2764</c:v>
                </c:pt>
                <c:pt idx="108">
                  <c:v>0.2741</c:v>
                </c:pt>
                <c:pt idx="109">
                  <c:v>0.2713</c:v>
                </c:pt>
                <c:pt idx="110">
                  <c:v>0.2687</c:v>
                </c:pt>
                <c:pt idx="111">
                  <c:v>0.2658</c:v>
                </c:pt>
                <c:pt idx="112">
                  <c:v>0.2627</c:v>
                </c:pt>
                <c:pt idx="113">
                  <c:v>0.2598</c:v>
                </c:pt>
                <c:pt idx="114">
                  <c:v>0.2564</c:v>
                </c:pt>
                <c:pt idx="115">
                  <c:v>0.2527</c:v>
                </c:pt>
                <c:pt idx="116">
                  <c:v>0.2494</c:v>
                </c:pt>
                <c:pt idx="117">
                  <c:v>0.2457</c:v>
                </c:pt>
                <c:pt idx="118">
                  <c:v>0.2422</c:v>
                </c:pt>
                <c:pt idx="119">
                  <c:v>0.2384</c:v>
                </c:pt>
                <c:pt idx="120">
                  <c:v>0.2346</c:v>
                </c:pt>
                <c:pt idx="121">
                  <c:v>0.2312</c:v>
                </c:pt>
                <c:pt idx="122">
                  <c:v>0.2272</c:v>
                </c:pt>
                <c:pt idx="123">
                  <c:v>0.2235</c:v>
                </c:pt>
                <c:pt idx="124">
                  <c:v>0.2196</c:v>
                </c:pt>
                <c:pt idx="125">
                  <c:v>0.215</c:v>
                </c:pt>
                <c:pt idx="126">
                  <c:v>0.2113</c:v>
                </c:pt>
                <c:pt idx="127">
                  <c:v>0.2069</c:v>
                </c:pt>
                <c:pt idx="128">
                  <c:v>0.2029</c:v>
                </c:pt>
                <c:pt idx="129">
                  <c:v>0.1986</c:v>
                </c:pt>
                <c:pt idx="130">
                  <c:v>0.1945</c:v>
                </c:pt>
                <c:pt idx="131">
                  <c:v>0.1899</c:v>
                </c:pt>
                <c:pt idx="132">
                  <c:v>0.1857</c:v>
                </c:pt>
                <c:pt idx="133">
                  <c:v>0.1812</c:v>
                </c:pt>
                <c:pt idx="134">
                  <c:v>0.177</c:v>
                </c:pt>
                <c:pt idx="135">
                  <c:v>0.1726</c:v>
                </c:pt>
                <c:pt idx="136">
                  <c:v>0.168</c:v>
                </c:pt>
                <c:pt idx="137">
                  <c:v>0.1637</c:v>
                </c:pt>
                <c:pt idx="138">
                  <c:v>0.1592</c:v>
                </c:pt>
                <c:pt idx="139">
                  <c:v>0.1549</c:v>
                </c:pt>
                <c:pt idx="140">
                  <c:v>0.1503</c:v>
                </c:pt>
                <c:pt idx="141">
                  <c:v>0.1462</c:v>
                </c:pt>
                <c:pt idx="142">
                  <c:v>0.1419</c:v>
                </c:pt>
                <c:pt idx="143">
                  <c:v>0.1377</c:v>
                </c:pt>
                <c:pt idx="144">
                  <c:v>0.1332</c:v>
                </c:pt>
                <c:pt idx="145">
                  <c:v>0.1292</c:v>
                </c:pt>
                <c:pt idx="146">
                  <c:v>0.1254</c:v>
                </c:pt>
                <c:pt idx="147">
                  <c:v>0.1212</c:v>
                </c:pt>
                <c:pt idx="148">
                  <c:v>0.1173</c:v>
                </c:pt>
                <c:pt idx="149">
                  <c:v>0.1134</c:v>
                </c:pt>
                <c:pt idx="150">
                  <c:v>0.1099</c:v>
                </c:pt>
                <c:pt idx="151">
                  <c:v>0.1059</c:v>
                </c:pt>
                <c:pt idx="152">
                  <c:v>0.1023</c:v>
                </c:pt>
                <c:pt idx="153">
                  <c:v>0.09893</c:v>
                </c:pt>
                <c:pt idx="154">
                  <c:v>0.09556</c:v>
                </c:pt>
                <c:pt idx="155">
                  <c:v>0.09212</c:v>
                </c:pt>
                <c:pt idx="156">
                  <c:v>0.08886</c:v>
                </c:pt>
                <c:pt idx="157">
                  <c:v>0.08586</c:v>
                </c:pt>
                <c:pt idx="158">
                  <c:v>0.08282</c:v>
                </c:pt>
                <c:pt idx="159">
                  <c:v>0.08011</c:v>
                </c:pt>
                <c:pt idx="160">
                  <c:v>0.07726</c:v>
                </c:pt>
                <c:pt idx="161">
                  <c:v>0.07466</c:v>
                </c:pt>
                <c:pt idx="162">
                  <c:v>0.07198</c:v>
                </c:pt>
                <c:pt idx="163">
                  <c:v>0.06977</c:v>
                </c:pt>
                <c:pt idx="164">
                  <c:v>0.06747</c:v>
                </c:pt>
                <c:pt idx="165">
                  <c:v>0.06524</c:v>
                </c:pt>
                <c:pt idx="166">
                  <c:v>0.06294</c:v>
                </c:pt>
                <c:pt idx="167">
                  <c:v>0.06113</c:v>
                </c:pt>
                <c:pt idx="168">
                  <c:v>0.0591</c:v>
                </c:pt>
                <c:pt idx="169">
                  <c:v>0.05706</c:v>
                </c:pt>
                <c:pt idx="170">
                  <c:v>0.05512</c:v>
                </c:pt>
                <c:pt idx="171">
                  <c:v>0.05367</c:v>
                </c:pt>
                <c:pt idx="172">
                  <c:v>0.05187</c:v>
                </c:pt>
                <c:pt idx="173">
                  <c:v>0.05019</c:v>
                </c:pt>
                <c:pt idx="174">
                  <c:v>0.04858</c:v>
                </c:pt>
                <c:pt idx="175">
                  <c:v>0.04736</c:v>
                </c:pt>
                <c:pt idx="176">
                  <c:v>0.04561</c:v>
                </c:pt>
                <c:pt idx="177">
                  <c:v>0.04435</c:v>
                </c:pt>
                <c:pt idx="178">
                  <c:v>0.04309</c:v>
                </c:pt>
                <c:pt idx="179">
                  <c:v>0.04197</c:v>
                </c:pt>
                <c:pt idx="180">
                  <c:v>0.04084</c:v>
                </c:pt>
                <c:pt idx="181">
                  <c:v>0.03975</c:v>
                </c:pt>
                <c:pt idx="182">
                  <c:v>0.03885</c:v>
                </c:pt>
                <c:pt idx="183">
                  <c:v>0.03769</c:v>
                </c:pt>
                <c:pt idx="184">
                  <c:v>0.03687</c:v>
                </c:pt>
                <c:pt idx="185">
                  <c:v>0.03615</c:v>
                </c:pt>
                <c:pt idx="186">
                  <c:v>0.03535</c:v>
                </c:pt>
                <c:pt idx="187">
                  <c:v>0.03448</c:v>
                </c:pt>
                <c:pt idx="188">
                  <c:v>0.03388</c:v>
                </c:pt>
                <c:pt idx="189">
                  <c:v>0.033</c:v>
                </c:pt>
                <c:pt idx="190">
                  <c:v>0.0324</c:v>
                </c:pt>
                <c:pt idx="191">
                  <c:v>0.03187</c:v>
                </c:pt>
                <c:pt idx="192">
                  <c:v>0.03149</c:v>
                </c:pt>
                <c:pt idx="193">
                  <c:v>0.031</c:v>
                </c:pt>
                <c:pt idx="194">
                  <c:v>0.03044</c:v>
                </c:pt>
                <c:pt idx="195">
                  <c:v>0.03012</c:v>
                </c:pt>
                <c:pt idx="196">
                  <c:v>0.02962</c:v>
                </c:pt>
                <c:pt idx="197">
                  <c:v>0.02923</c:v>
                </c:pt>
                <c:pt idx="198">
                  <c:v>0.02896</c:v>
                </c:pt>
                <c:pt idx="199">
                  <c:v>0.02869</c:v>
                </c:pt>
                <c:pt idx="200">
                  <c:v>0.02837</c:v>
                </c:pt>
                <c:pt idx="201">
                  <c:v>0.02815</c:v>
                </c:pt>
                <c:pt idx="202">
                  <c:v>0.02789</c:v>
                </c:pt>
                <c:pt idx="203">
                  <c:v>0.02755</c:v>
                </c:pt>
                <c:pt idx="204">
                  <c:v>0.02736</c:v>
                </c:pt>
                <c:pt idx="205">
                  <c:v>0.02718</c:v>
                </c:pt>
                <c:pt idx="206">
                  <c:v>0.02709</c:v>
                </c:pt>
                <c:pt idx="207">
                  <c:v>0.02685</c:v>
                </c:pt>
                <c:pt idx="208">
                  <c:v>0.02663</c:v>
                </c:pt>
                <c:pt idx="209">
                  <c:v>0.02649</c:v>
                </c:pt>
                <c:pt idx="210">
                  <c:v>0.02629</c:v>
                </c:pt>
                <c:pt idx="211">
                  <c:v>0.0262</c:v>
                </c:pt>
                <c:pt idx="212">
                  <c:v>0.02606</c:v>
                </c:pt>
                <c:pt idx="213">
                  <c:v>0.02599</c:v>
                </c:pt>
                <c:pt idx="214">
                  <c:v>0.02577</c:v>
                </c:pt>
                <c:pt idx="215">
                  <c:v>0.02583</c:v>
                </c:pt>
                <c:pt idx="216">
                  <c:v>0.02568</c:v>
                </c:pt>
                <c:pt idx="217">
                  <c:v>0.02548</c:v>
                </c:pt>
                <c:pt idx="218">
                  <c:v>0.02555</c:v>
                </c:pt>
                <c:pt idx="219">
                  <c:v>0.02558</c:v>
                </c:pt>
                <c:pt idx="220">
                  <c:v>0.02548</c:v>
                </c:pt>
                <c:pt idx="221">
                  <c:v>0.02536</c:v>
                </c:pt>
                <c:pt idx="222">
                  <c:v>0.0253</c:v>
                </c:pt>
                <c:pt idx="223">
                  <c:v>0.02524</c:v>
                </c:pt>
                <c:pt idx="224">
                  <c:v>0.02527</c:v>
                </c:pt>
                <c:pt idx="225">
                  <c:v>0.02521</c:v>
                </c:pt>
                <c:pt idx="226">
                  <c:v>0.02517</c:v>
                </c:pt>
                <c:pt idx="227">
                  <c:v>0.02517</c:v>
                </c:pt>
                <c:pt idx="228">
                  <c:v>0.02515</c:v>
                </c:pt>
                <c:pt idx="229">
                  <c:v>0.02508</c:v>
                </c:pt>
                <c:pt idx="230">
                  <c:v>0.02505</c:v>
                </c:pt>
                <c:pt idx="231">
                  <c:v>0.02499</c:v>
                </c:pt>
                <c:pt idx="232">
                  <c:v>0.02501</c:v>
                </c:pt>
                <c:pt idx="233">
                  <c:v>0.02501</c:v>
                </c:pt>
                <c:pt idx="234">
                  <c:v>0.02509</c:v>
                </c:pt>
                <c:pt idx="235">
                  <c:v>0.02512</c:v>
                </c:pt>
                <c:pt idx="236">
                  <c:v>0.02511</c:v>
                </c:pt>
                <c:pt idx="237">
                  <c:v>0.02507</c:v>
                </c:pt>
                <c:pt idx="238">
                  <c:v>0.02516</c:v>
                </c:pt>
                <c:pt idx="239">
                  <c:v>0.02512</c:v>
                </c:pt>
                <c:pt idx="240">
                  <c:v>0.0252</c:v>
                </c:pt>
                <c:pt idx="241">
                  <c:v>0.02514</c:v>
                </c:pt>
                <c:pt idx="242">
                  <c:v>0.02519</c:v>
                </c:pt>
                <c:pt idx="243">
                  <c:v>0.0252</c:v>
                </c:pt>
                <c:pt idx="244">
                  <c:v>0.02522</c:v>
                </c:pt>
                <c:pt idx="245">
                  <c:v>0.02532</c:v>
                </c:pt>
                <c:pt idx="246">
                  <c:v>0.02531</c:v>
                </c:pt>
                <c:pt idx="247">
                  <c:v>0.02535</c:v>
                </c:pt>
                <c:pt idx="248">
                  <c:v>0.02542</c:v>
                </c:pt>
                <c:pt idx="249">
                  <c:v>0.02544</c:v>
                </c:pt>
                <c:pt idx="250">
                  <c:v>0.02548</c:v>
                </c:pt>
                <c:pt idx="251">
                  <c:v>0.02549</c:v>
                </c:pt>
                <c:pt idx="252">
                  <c:v>0.02564</c:v>
                </c:pt>
                <c:pt idx="253">
                  <c:v>0.02557</c:v>
                </c:pt>
                <c:pt idx="254">
                  <c:v>0.02563</c:v>
                </c:pt>
                <c:pt idx="255">
                  <c:v>0.02567</c:v>
                </c:pt>
                <c:pt idx="256">
                  <c:v>0.02565</c:v>
                </c:pt>
                <c:pt idx="257">
                  <c:v>0.02569</c:v>
                </c:pt>
                <c:pt idx="258">
                  <c:v>0.02579</c:v>
                </c:pt>
                <c:pt idx="259">
                  <c:v>0.02584</c:v>
                </c:pt>
                <c:pt idx="260">
                  <c:v>0.02591</c:v>
                </c:pt>
                <c:pt idx="261">
                  <c:v>0.02589</c:v>
                </c:pt>
                <c:pt idx="262">
                  <c:v>0.0259</c:v>
                </c:pt>
                <c:pt idx="263">
                  <c:v>0.02595</c:v>
                </c:pt>
                <c:pt idx="264">
                  <c:v>0.02602</c:v>
                </c:pt>
                <c:pt idx="265">
                  <c:v>0.02613</c:v>
                </c:pt>
                <c:pt idx="266">
                  <c:v>0.0261</c:v>
                </c:pt>
                <c:pt idx="267">
                  <c:v>0.02625</c:v>
                </c:pt>
                <c:pt idx="268">
                  <c:v>0.02617</c:v>
                </c:pt>
                <c:pt idx="269">
                  <c:v>0.02631</c:v>
                </c:pt>
                <c:pt idx="270">
                  <c:v>0.02628</c:v>
                </c:pt>
                <c:pt idx="271">
                  <c:v>0.02636</c:v>
                </c:pt>
                <c:pt idx="272">
                  <c:v>0.02642</c:v>
                </c:pt>
                <c:pt idx="273">
                  <c:v>0.02637</c:v>
                </c:pt>
                <c:pt idx="274">
                  <c:v>0.0265</c:v>
                </c:pt>
                <c:pt idx="275">
                  <c:v>0.02656</c:v>
                </c:pt>
                <c:pt idx="276">
                  <c:v>0.02647</c:v>
                </c:pt>
                <c:pt idx="277">
                  <c:v>0.02656</c:v>
                </c:pt>
                <c:pt idx="278">
                  <c:v>0.02658</c:v>
                </c:pt>
                <c:pt idx="279">
                  <c:v>0.02663</c:v>
                </c:pt>
                <c:pt idx="280">
                  <c:v>0.02672</c:v>
                </c:pt>
                <c:pt idx="281">
                  <c:v>0.02674</c:v>
                </c:pt>
                <c:pt idx="282">
                  <c:v>0.02673</c:v>
                </c:pt>
                <c:pt idx="283">
                  <c:v>0.02679</c:v>
                </c:pt>
                <c:pt idx="284">
                  <c:v>0.02687</c:v>
                </c:pt>
                <c:pt idx="285">
                  <c:v>0.02686</c:v>
                </c:pt>
                <c:pt idx="286">
                  <c:v>0.02689</c:v>
                </c:pt>
                <c:pt idx="287">
                  <c:v>0.02688</c:v>
                </c:pt>
                <c:pt idx="288">
                  <c:v>0.02693</c:v>
                </c:pt>
                <c:pt idx="289">
                  <c:v>0.02679</c:v>
                </c:pt>
                <c:pt idx="290">
                  <c:v>0.02678</c:v>
                </c:pt>
                <c:pt idx="291">
                  <c:v>0.02683</c:v>
                </c:pt>
                <c:pt idx="292">
                  <c:v>0.02682</c:v>
                </c:pt>
                <c:pt idx="293">
                  <c:v>0.02681</c:v>
                </c:pt>
                <c:pt idx="294">
                  <c:v>0.02677</c:v>
                </c:pt>
                <c:pt idx="295">
                  <c:v>0.02677</c:v>
                </c:pt>
                <c:pt idx="296">
                  <c:v>0.0267</c:v>
                </c:pt>
                <c:pt idx="297">
                  <c:v>0.02669</c:v>
                </c:pt>
                <c:pt idx="298">
                  <c:v>0.02657</c:v>
                </c:pt>
                <c:pt idx="299">
                  <c:v>0.0265</c:v>
                </c:pt>
                <c:pt idx="300">
                  <c:v>0.02654</c:v>
                </c:pt>
                <c:pt idx="301">
                  <c:v>0.02654</c:v>
                </c:pt>
                <c:pt idx="302">
                  <c:v>0.02641</c:v>
                </c:pt>
                <c:pt idx="303">
                  <c:v>0.02645</c:v>
                </c:pt>
                <c:pt idx="304">
                  <c:v>0.02636</c:v>
                </c:pt>
                <c:pt idx="305">
                  <c:v>0.02626</c:v>
                </c:pt>
                <c:pt idx="306">
                  <c:v>0.02633</c:v>
                </c:pt>
                <c:pt idx="307">
                  <c:v>0.02628</c:v>
                </c:pt>
                <c:pt idx="308">
                  <c:v>0.02618</c:v>
                </c:pt>
                <c:pt idx="309">
                  <c:v>0.02633</c:v>
                </c:pt>
                <c:pt idx="310">
                  <c:v>0.02625</c:v>
                </c:pt>
                <c:pt idx="311">
                  <c:v>0.02625</c:v>
                </c:pt>
                <c:pt idx="312">
                  <c:v>0.02627</c:v>
                </c:pt>
                <c:pt idx="313">
                  <c:v>0.02615</c:v>
                </c:pt>
                <c:pt idx="314">
                  <c:v>0.02622</c:v>
                </c:pt>
                <c:pt idx="315">
                  <c:v>0.02634</c:v>
                </c:pt>
                <c:pt idx="316">
                  <c:v>0.02626</c:v>
                </c:pt>
                <c:pt idx="317">
                  <c:v>0.02631</c:v>
                </c:pt>
                <c:pt idx="318">
                  <c:v>0.02625</c:v>
                </c:pt>
                <c:pt idx="319">
                  <c:v>0.0262</c:v>
                </c:pt>
                <c:pt idx="320">
                  <c:v>0.02621</c:v>
                </c:pt>
                <c:pt idx="321">
                  <c:v>0.02636</c:v>
                </c:pt>
                <c:pt idx="322">
                  <c:v>0.02645</c:v>
                </c:pt>
                <c:pt idx="323">
                  <c:v>0.02652</c:v>
                </c:pt>
                <c:pt idx="324">
                  <c:v>0.02654</c:v>
                </c:pt>
                <c:pt idx="325">
                  <c:v>0.02653</c:v>
                </c:pt>
                <c:pt idx="326">
                  <c:v>0.02665</c:v>
                </c:pt>
                <c:pt idx="327">
                  <c:v>0.02664</c:v>
                </c:pt>
                <c:pt idx="328">
                  <c:v>0.02674</c:v>
                </c:pt>
                <c:pt idx="329">
                  <c:v>0.02683</c:v>
                </c:pt>
                <c:pt idx="330">
                  <c:v>0.02687</c:v>
                </c:pt>
                <c:pt idx="331">
                  <c:v>0.02699</c:v>
                </c:pt>
                <c:pt idx="332">
                  <c:v>0.02708</c:v>
                </c:pt>
                <c:pt idx="333">
                  <c:v>0.02715</c:v>
                </c:pt>
                <c:pt idx="334">
                  <c:v>0.02729</c:v>
                </c:pt>
                <c:pt idx="335">
                  <c:v>0.02724</c:v>
                </c:pt>
                <c:pt idx="336">
                  <c:v>0.02738</c:v>
                </c:pt>
                <c:pt idx="337">
                  <c:v>0.02742</c:v>
                </c:pt>
                <c:pt idx="338">
                  <c:v>0.02749</c:v>
                </c:pt>
                <c:pt idx="339">
                  <c:v>0.02751</c:v>
                </c:pt>
                <c:pt idx="340">
                  <c:v>0.02765</c:v>
                </c:pt>
                <c:pt idx="341">
                  <c:v>0.0277</c:v>
                </c:pt>
                <c:pt idx="342">
                  <c:v>0.02784</c:v>
                </c:pt>
                <c:pt idx="343">
                  <c:v>0.02794</c:v>
                </c:pt>
                <c:pt idx="344">
                  <c:v>0.028</c:v>
                </c:pt>
                <c:pt idx="345">
                  <c:v>0.02807</c:v>
                </c:pt>
                <c:pt idx="346">
                  <c:v>0.02816</c:v>
                </c:pt>
                <c:pt idx="347">
                  <c:v>0.02831</c:v>
                </c:pt>
                <c:pt idx="348">
                  <c:v>0.02838</c:v>
                </c:pt>
                <c:pt idx="349">
                  <c:v>0.02847</c:v>
                </c:pt>
                <c:pt idx="350">
                  <c:v>0.02859</c:v>
                </c:pt>
                <c:pt idx="351">
                  <c:v>0.02866</c:v>
                </c:pt>
                <c:pt idx="352">
                  <c:v>0.02879</c:v>
                </c:pt>
                <c:pt idx="353">
                  <c:v>0.0288</c:v>
                </c:pt>
                <c:pt idx="354">
                  <c:v>0.02901</c:v>
                </c:pt>
                <c:pt idx="355">
                  <c:v>0.02903</c:v>
                </c:pt>
                <c:pt idx="356">
                  <c:v>0.02905</c:v>
                </c:pt>
                <c:pt idx="357">
                  <c:v>0.0293</c:v>
                </c:pt>
                <c:pt idx="358">
                  <c:v>0.02935</c:v>
                </c:pt>
                <c:pt idx="359">
                  <c:v>0.02937</c:v>
                </c:pt>
                <c:pt idx="360">
                  <c:v>0.02954</c:v>
                </c:pt>
                <c:pt idx="361">
                  <c:v>0.02956</c:v>
                </c:pt>
                <c:pt idx="362">
                  <c:v>0.02973</c:v>
                </c:pt>
                <c:pt idx="363">
                  <c:v>0.02984</c:v>
                </c:pt>
                <c:pt idx="364">
                  <c:v>0.03007</c:v>
                </c:pt>
                <c:pt idx="365">
                  <c:v>0.03015</c:v>
                </c:pt>
                <c:pt idx="366">
                  <c:v>0.03026</c:v>
                </c:pt>
                <c:pt idx="367">
                  <c:v>0.03035</c:v>
                </c:pt>
                <c:pt idx="368">
                  <c:v>0.03064</c:v>
                </c:pt>
                <c:pt idx="369">
                  <c:v>0.03073</c:v>
                </c:pt>
                <c:pt idx="370">
                  <c:v>0.03084</c:v>
                </c:pt>
                <c:pt idx="371">
                  <c:v>0.03108</c:v>
                </c:pt>
                <c:pt idx="372">
                  <c:v>0.03119</c:v>
                </c:pt>
                <c:pt idx="373">
                  <c:v>0.03153</c:v>
                </c:pt>
                <c:pt idx="374">
                  <c:v>0.03161</c:v>
                </c:pt>
                <c:pt idx="375">
                  <c:v>0.03185</c:v>
                </c:pt>
                <c:pt idx="376">
                  <c:v>0.03209</c:v>
                </c:pt>
                <c:pt idx="377">
                  <c:v>0.03233</c:v>
                </c:pt>
                <c:pt idx="378">
                  <c:v>0.03266</c:v>
                </c:pt>
                <c:pt idx="379">
                  <c:v>0.03288</c:v>
                </c:pt>
                <c:pt idx="380">
                  <c:v>0.03317</c:v>
                </c:pt>
                <c:pt idx="381">
                  <c:v>0.03358</c:v>
                </c:pt>
                <c:pt idx="382">
                  <c:v>0.034</c:v>
                </c:pt>
                <c:pt idx="383">
                  <c:v>0.03433</c:v>
                </c:pt>
                <c:pt idx="384">
                  <c:v>0.03467</c:v>
                </c:pt>
                <c:pt idx="385">
                  <c:v>0.03514</c:v>
                </c:pt>
                <c:pt idx="386">
                  <c:v>0.03559</c:v>
                </c:pt>
                <c:pt idx="387">
                  <c:v>0.03633</c:v>
                </c:pt>
                <c:pt idx="388">
                  <c:v>0.03684</c:v>
                </c:pt>
                <c:pt idx="389">
                  <c:v>0.03746</c:v>
                </c:pt>
                <c:pt idx="390">
                  <c:v>0.03815</c:v>
                </c:pt>
                <c:pt idx="391">
                  <c:v>0.03893</c:v>
                </c:pt>
                <c:pt idx="392">
                  <c:v>0.0397</c:v>
                </c:pt>
                <c:pt idx="393">
                  <c:v>0.04046</c:v>
                </c:pt>
                <c:pt idx="394">
                  <c:v>0.04141</c:v>
                </c:pt>
                <c:pt idx="395">
                  <c:v>0.04237</c:v>
                </c:pt>
                <c:pt idx="396">
                  <c:v>0.04349</c:v>
                </c:pt>
                <c:pt idx="397">
                  <c:v>0.04478</c:v>
                </c:pt>
                <c:pt idx="398">
                  <c:v>0.04612</c:v>
                </c:pt>
                <c:pt idx="399">
                  <c:v>0.04735</c:v>
                </c:pt>
                <c:pt idx="400">
                  <c:v>0.04882</c:v>
                </c:pt>
                <c:pt idx="401">
                  <c:v>0.05052</c:v>
                </c:pt>
                <c:pt idx="402">
                  <c:v>0.0522</c:v>
                </c:pt>
                <c:pt idx="403">
                  <c:v>0.05408</c:v>
                </c:pt>
                <c:pt idx="404">
                  <c:v>0.05612</c:v>
                </c:pt>
                <c:pt idx="405">
                  <c:v>0.05811</c:v>
                </c:pt>
                <c:pt idx="406">
                  <c:v>0.06045</c:v>
                </c:pt>
                <c:pt idx="407">
                  <c:v>0.0629</c:v>
                </c:pt>
                <c:pt idx="408">
                  <c:v>0.06545</c:v>
                </c:pt>
                <c:pt idx="409">
                  <c:v>0.06827</c:v>
                </c:pt>
                <c:pt idx="410">
                  <c:v>0.07123</c:v>
                </c:pt>
                <c:pt idx="411">
                  <c:v>0.07431</c:v>
                </c:pt>
                <c:pt idx="412">
                  <c:v>0.07769</c:v>
                </c:pt>
                <c:pt idx="413">
                  <c:v>0.08126</c:v>
                </c:pt>
                <c:pt idx="414">
                  <c:v>0.08485</c:v>
                </c:pt>
                <c:pt idx="415">
                  <c:v>0.08869</c:v>
                </c:pt>
                <c:pt idx="416">
                  <c:v>0.09281</c:v>
                </c:pt>
                <c:pt idx="417">
                  <c:v>0.09709</c:v>
                </c:pt>
                <c:pt idx="418">
                  <c:v>0.1016</c:v>
                </c:pt>
                <c:pt idx="419">
                  <c:v>0.1063</c:v>
                </c:pt>
                <c:pt idx="420">
                  <c:v>0.1106</c:v>
                </c:pt>
              </c:numCache>
            </c:numRef>
          </c:yVal>
          <c:smooth val="1"/>
        </c:ser>
        <c:ser>
          <c:idx val="2"/>
          <c:order val="2"/>
          <c:tx>
            <c:strRef>
              <c:f>Reference!$Z$18</c:f>
              <c:strCache>
                <c:ptCount val="1"/>
                <c:pt idx="0">
                  <c:v> 272 Procion Turquoise M-G or RB140 in Dyes2</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Reference!$B$19:$B$479</c:f>
              <c:numCache>
                <c:ptCount val="461"/>
                <c:pt idx="0">
                  <c:v>370</c:v>
                </c:pt>
                <c:pt idx="1">
                  <c:v>371</c:v>
                </c:pt>
                <c:pt idx="2">
                  <c:v>372</c:v>
                </c:pt>
                <c:pt idx="3">
                  <c:v>373</c:v>
                </c:pt>
                <c:pt idx="4">
                  <c:v>374</c:v>
                </c:pt>
                <c:pt idx="5">
                  <c:v>375</c:v>
                </c:pt>
                <c:pt idx="6">
                  <c:v>376</c:v>
                </c:pt>
                <c:pt idx="7">
                  <c:v>377</c:v>
                </c:pt>
                <c:pt idx="8">
                  <c:v>378</c:v>
                </c:pt>
                <c:pt idx="9">
                  <c:v>379</c:v>
                </c:pt>
                <c:pt idx="10">
                  <c:v>380</c:v>
                </c:pt>
                <c:pt idx="11">
                  <c:v>381</c:v>
                </c:pt>
                <c:pt idx="12">
                  <c:v>382</c:v>
                </c:pt>
                <c:pt idx="13">
                  <c:v>383</c:v>
                </c:pt>
                <c:pt idx="14">
                  <c:v>384</c:v>
                </c:pt>
                <c:pt idx="15">
                  <c:v>385</c:v>
                </c:pt>
                <c:pt idx="16">
                  <c:v>386</c:v>
                </c:pt>
                <c:pt idx="17">
                  <c:v>387</c:v>
                </c:pt>
                <c:pt idx="18">
                  <c:v>388</c:v>
                </c:pt>
                <c:pt idx="19">
                  <c:v>389</c:v>
                </c:pt>
                <c:pt idx="20">
                  <c:v>390</c:v>
                </c:pt>
                <c:pt idx="21">
                  <c:v>391</c:v>
                </c:pt>
                <c:pt idx="22">
                  <c:v>392</c:v>
                </c:pt>
                <c:pt idx="23">
                  <c:v>393</c:v>
                </c:pt>
                <c:pt idx="24">
                  <c:v>394</c:v>
                </c:pt>
                <c:pt idx="25">
                  <c:v>395</c:v>
                </c:pt>
                <c:pt idx="26">
                  <c:v>396</c:v>
                </c:pt>
                <c:pt idx="27">
                  <c:v>397</c:v>
                </c:pt>
                <c:pt idx="28">
                  <c:v>398</c:v>
                </c:pt>
                <c:pt idx="29">
                  <c:v>399</c:v>
                </c:pt>
                <c:pt idx="30">
                  <c:v>400</c:v>
                </c:pt>
                <c:pt idx="31">
                  <c:v>401</c:v>
                </c:pt>
                <c:pt idx="32">
                  <c:v>402</c:v>
                </c:pt>
                <c:pt idx="33">
                  <c:v>403</c:v>
                </c:pt>
                <c:pt idx="34">
                  <c:v>404</c:v>
                </c:pt>
                <c:pt idx="35">
                  <c:v>405</c:v>
                </c:pt>
                <c:pt idx="36">
                  <c:v>406</c:v>
                </c:pt>
                <c:pt idx="37">
                  <c:v>407</c:v>
                </c:pt>
                <c:pt idx="38">
                  <c:v>408</c:v>
                </c:pt>
                <c:pt idx="39">
                  <c:v>409</c:v>
                </c:pt>
                <c:pt idx="40">
                  <c:v>410</c:v>
                </c:pt>
                <c:pt idx="41">
                  <c:v>411</c:v>
                </c:pt>
                <c:pt idx="42">
                  <c:v>412</c:v>
                </c:pt>
                <c:pt idx="43">
                  <c:v>413</c:v>
                </c:pt>
                <c:pt idx="44">
                  <c:v>414</c:v>
                </c:pt>
                <c:pt idx="45">
                  <c:v>415</c:v>
                </c:pt>
                <c:pt idx="46">
                  <c:v>416</c:v>
                </c:pt>
                <c:pt idx="47">
                  <c:v>417</c:v>
                </c:pt>
                <c:pt idx="48">
                  <c:v>418</c:v>
                </c:pt>
                <c:pt idx="49">
                  <c:v>419</c:v>
                </c:pt>
                <c:pt idx="50">
                  <c:v>420</c:v>
                </c:pt>
                <c:pt idx="51">
                  <c:v>421</c:v>
                </c:pt>
                <c:pt idx="52">
                  <c:v>422</c:v>
                </c:pt>
                <c:pt idx="53">
                  <c:v>423</c:v>
                </c:pt>
                <c:pt idx="54">
                  <c:v>424</c:v>
                </c:pt>
                <c:pt idx="55">
                  <c:v>425</c:v>
                </c:pt>
                <c:pt idx="56">
                  <c:v>426</c:v>
                </c:pt>
                <c:pt idx="57">
                  <c:v>427</c:v>
                </c:pt>
                <c:pt idx="58">
                  <c:v>428</c:v>
                </c:pt>
                <c:pt idx="59">
                  <c:v>429</c:v>
                </c:pt>
                <c:pt idx="60">
                  <c:v>430</c:v>
                </c:pt>
                <c:pt idx="61">
                  <c:v>431</c:v>
                </c:pt>
                <c:pt idx="62">
                  <c:v>432</c:v>
                </c:pt>
                <c:pt idx="63">
                  <c:v>433</c:v>
                </c:pt>
                <c:pt idx="64">
                  <c:v>434</c:v>
                </c:pt>
                <c:pt idx="65">
                  <c:v>435</c:v>
                </c:pt>
                <c:pt idx="66">
                  <c:v>436</c:v>
                </c:pt>
                <c:pt idx="67">
                  <c:v>437</c:v>
                </c:pt>
                <c:pt idx="68">
                  <c:v>438</c:v>
                </c:pt>
                <c:pt idx="69">
                  <c:v>439</c:v>
                </c:pt>
                <c:pt idx="70">
                  <c:v>440</c:v>
                </c:pt>
                <c:pt idx="71">
                  <c:v>441</c:v>
                </c:pt>
                <c:pt idx="72">
                  <c:v>442</c:v>
                </c:pt>
                <c:pt idx="73">
                  <c:v>443</c:v>
                </c:pt>
                <c:pt idx="74">
                  <c:v>444</c:v>
                </c:pt>
                <c:pt idx="75">
                  <c:v>445</c:v>
                </c:pt>
                <c:pt idx="76">
                  <c:v>446</c:v>
                </c:pt>
                <c:pt idx="77">
                  <c:v>447</c:v>
                </c:pt>
                <c:pt idx="78">
                  <c:v>448</c:v>
                </c:pt>
                <c:pt idx="79">
                  <c:v>449</c:v>
                </c:pt>
                <c:pt idx="80">
                  <c:v>450</c:v>
                </c:pt>
                <c:pt idx="81">
                  <c:v>451</c:v>
                </c:pt>
                <c:pt idx="82">
                  <c:v>452</c:v>
                </c:pt>
                <c:pt idx="83">
                  <c:v>453</c:v>
                </c:pt>
                <c:pt idx="84">
                  <c:v>454</c:v>
                </c:pt>
                <c:pt idx="85">
                  <c:v>455</c:v>
                </c:pt>
                <c:pt idx="86">
                  <c:v>456</c:v>
                </c:pt>
                <c:pt idx="87">
                  <c:v>457</c:v>
                </c:pt>
                <c:pt idx="88">
                  <c:v>458</c:v>
                </c:pt>
                <c:pt idx="89">
                  <c:v>459</c:v>
                </c:pt>
                <c:pt idx="90">
                  <c:v>460</c:v>
                </c:pt>
                <c:pt idx="91">
                  <c:v>461</c:v>
                </c:pt>
                <c:pt idx="92">
                  <c:v>462</c:v>
                </c:pt>
                <c:pt idx="93">
                  <c:v>463</c:v>
                </c:pt>
                <c:pt idx="94">
                  <c:v>464</c:v>
                </c:pt>
                <c:pt idx="95">
                  <c:v>465</c:v>
                </c:pt>
                <c:pt idx="96">
                  <c:v>466</c:v>
                </c:pt>
                <c:pt idx="97">
                  <c:v>467</c:v>
                </c:pt>
                <c:pt idx="98">
                  <c:v>468</c:v>
                </c:pt>
                <c:pt idx="99">
                  <c:v>469</c:v>
                </c:pt>
                <c:pt idx="100">
                  <c:v>470</c:v>
                </c:pt>
                <c:pt idx="101">
                  <c:v>471</c:v>
                </c:pt>
                <c:pt idx="102">
                  <c:v>472</c:v>
                </c:pt>
                <c:pt idx="103">
                  <c:v>473</c:v>
                </c:pt>
                <c:pt idx="104">
                  <c:v>474</c:v>
                </c:pt>
                <c:pt idx="105">
                  <c:v>475</c:v>
                </c:pt>
                <c:pt idx="106">
                  <c:v>476</c:v>
                </c:pt>
                <c:pt idx="107">
                  <c:v>477</c:v>
                </c:pt>
                <c:pt idx="108">
                  <c:v>478</c:v>
                </c:pt>
                <c:pt idx="109">
                  <c:v>479</c:v>
                </c:pt>
                <c:pt idx="110">
                  <c:v>480</c:v>
                </c:pt>
                <c:pt idx="111">
                  <c:v>481</c:v>
                </c:pt>
                <c:pt idx="112">
                  <c:v>482</c:v>
                </c:pt>
                <c:pt idx="113">
                  <c:v>483</c:v>
                </c:pt>
                <c:pt idx="114">
                  <c:v>484</c:v>
                </c:pt>
                <c:pt idx="115">
                  <c:v>485</c:v>
                </c:pt>
                <c:pt idx="116">
                  <c:v>486</c:v>
                </c:pt>
                <c:pt idx="117">
                  <c:v>487</c:v>
                </c:pt>
                <c:pt idx="118">
                  <c:v>488</c:v>
                </c:pt>
                <c:pt idx="119">
                  <c:v>489</c:v>
                </c:pt>
                <c:pt idx="120">
                  <c:v>490</c:v>
                </c:pt>
                <c:pt idx="121">
                  <c:v>491</c:v>
                </c:pt>
                <c:pt idx="122">
                  <c:v>492</c:v>
                </c:pt>
                <c:pt idx="123">
                  <c:v>493</c:v>
                </c:pt>
                <c:pt idx="124">
                  <c:v>494</c:v>
                </c:pt>
                <c:pt idx="125">
                  <c:v>495</c:v>
                </c:pt>
                <c:pt idx="126">
                  <c:v>496</c:v>
                </c:pt>
                <c:pt idx="127">
                  <c:v>497</c:v>
                </c:pt>
                <c:pt idx="128">
                  <c:v>498</c:v>
                </c:pt>
                <c:pt idx="129">
                  <c:v>499</c:v>
                </c:pt>
                <c:pt idx="130">
                  <c:v>500</c:v>
                </c:pt>
                <c:pt idx="131">
                  <c:v>501</c:v>
                </c:pt>
                <c:pt idx="132">
                  <c:v>502</c:v>
                </c:pt>
                <c:pt idx="133">
                  <c:v>503</c:v>
                </c:pt>
                <c:pt idx="134">
                  <c:v>504</c:v>
                </c:pt>
                <c:pt idx="135">
                  <c:v>505</c:v>
                </c:pt>
                <c:pt idx="136">
                  <c:v>506</c:v>
                </c:pt>
                <c:pt idx="137">
                  <c:v>507</c:v>
                </c:pt>
                <c:pt idx="138">
                  <c:v>508</c:v>
                </c:pt>
                <c:pt idx="139">
                  <c:v>509</c:v>
                </c:pt>
                <c:pt idx="140">
                  <c:v>510</c:v>
                </c:pt>
                <c:pt idx="141">
                  <c:v>511</c:v>
                </c:pt>
                <c:pt idx="142">
                  <c:v>512</c:v>
                </c:pt>
                <c:pt idx="143">
                  <c:v>513</c:v>
                </c:pt>
                <c:pt idx="144">
                  <c:v>514</c:v>
                </c:pt>
                <c:pt idx="145">
                  <c:v>515</c:v>
                </c:pt>
                <c:pt idx="146">
                  <c:v>516</c:v>
                </c:pt>
                <c:pt idx="147">
                  <c:v>517</c:v>
                </c:pt>
                <c:pt idx="148">
                  <c:v>518</c:v>
                </c:pt>
                <c:pt idx="149">
                  <c:v>519</c:v>
                </c:pt>
                <c:pt idx="150">
                  <c:v>520</c:v>
                </c:pt>
                <c:pt idx="151">
                  <c:v>521</c:v>
                </c:pt>
                <c:pt idx="152">
                  <c:v>522</c:v>
                </c:pt>
                <c:pt idx="153">
                  <c:v>523</c:v>
                </c:pt>
                <c:pt idx="154">
                  <c:v>524</c:v>
                </c:pt>
                <c:pt idx="155">
                  <c:v>525</c:v>
                </c:pt>
                <c:pt idx="156">
                  <c:v>526</c:v>
                </c:pt>
                <c:pt idx="157">
                  <c:v>527</c:v>
                </c:pt>
                <c:pt idx="158">
                  <c:v>528</c:v>
                </c:pt>
                <c:pt idx="159">
                  <c:v>529</c:v>
                </c:pt>
                <c:pt idx="160">
                  <c:v>530</c:v>
                </c:pt>
                <c:pt idx="161">
                  <c:v>531</c:v>
                </c:pt>
                <c:pt idx="162">
                  <c:v>532</c:v>
                </c:pt>
                <c:pt idx="163">
                  <c:v>533</c:v>
                </c:pt>
                <c:pt idx="164">
                  <c:v>534</c:v>
                </c:pt>
                <c:pt idx="165">
                  <c:v>535</c:v>
                </c:pt>
                <c:pt idx="166">
                  <c:v>536</c:v>
                </c:pt>
                <c:pt idx="167">
                  <c:v>537</c:v>
                </c:pt>
                <c:pt idx="168">
                  <c:v>538</c:v>
                </c:pt>
                <c:pt idx="169">
                  <c:v>539</c:v>
                </c:pt>
                <c:pt idx="170">
                  <c:v>540</c:v>
                </c:pt>
                <c:pt idx="171">
                  <c:v>541</c:v>
                </c:pt>
                <c:pt idx="172">
                  <c:v>542</c:v>
                </c:pt>
                <c:pt idx="173">
                  <c:v>543</c:v>
                </c:pt>
                <c:pt idx="174">
                  <c:v>544</c:v>
                </c:pt>
                <c:pt idx="175">
                  <c:v>545</c:v>
                </c:pt>
                <c:pt idx="176">
                  <c:v>546</c:v>
                </c:pt>
                <c:pt idx="177">
                  <c:v>547</c:v>
                </c:pt>
                <c:pt idx="178">
                  <c:v>548</c:v>
                </c:pt>
                <c:pt idx="179">
                  <c:v>549</c:v>
                </c:pt>
                <c:pt idx="180">
                  <c:v>550</c:v>
                </c:pt>
                <c:pt idx="181">
                  <c:v>551</c:v>
                </c:pt>
                <c:pt idx="182">
                  <c:v>552</c:v>
                </c:pt>
                <c:pt idx="183">
                  <c:v>553</c:v>
                </c:pt>
                <c:pt idx="184">
                  <c:v>554</c:v>
                </c:pt>
                <c:pt idx="185">
                  <c:v>555</c:v>
                </c:pt>
                <c:pt idx="186">
                  <c:v>556</c:v>
                </c:pt>
                <c:pt idx="187">
                  <c:v>557</c:v>
                </c:pt>
                <c:pt idx="188">
                  <c:v>558</c:v>
                </c:pt>
                <c:pt idx="189">
                  <c:v>559</c:v>
                </c:pt>
                <c:pt idx="190">
                  <c:v>560</c:v>
                </c:pt>
                <c:pt idx="191">
                  <c:v>561</c:v>
                </c:pt>
                <c:pt idx="192">
                  <c:v>562</c:v>
                </c:pt>
                <c:pt idx="193">
                  <c:v>563</c:v>
                </c:pt>
                <c:pt idx="194">
                  <c:v>564</c:v>
                </c:pt>
                <c:pt idx="195">
                  <c:v>565</c:v>
                </c:pt>
                <c:pt idx="196">
                  <c:v>566</c:v>
                </c:pt>
                <c:pt idx="197">
                  <c:v>567</c:v>
                </c:pt>
                <c:pt idx="198">
                  <c:v>568</c:v>
                </c:pt>
                <c:pt idx="199">
                  <c:v>569</c:v>
                </c:pt>
                <c:pt idx="200">
                  <c:v>570</c:v>
                </c:pt>
                <c:pt idx="201">
                  <c:v>571</c:v>
                </c:pt>
                <c:pt idx="202">
                  <c:v>572</c:v>
                </c:pt>
                <c:pt idx="203">
                  <c:v>573</c:v>
                </c:pt>
                <c:pt idx="204">
                  <c:v>574</c:v>
                </c:pt>
                <c:pt idx="205">
                  <c:v>575</c:v>
                </c:pt>
                <c:pt idx="206">
                  <c:v>576</c:v>
                </c:pt>
                <c:pt idx="207">
                  <c:v>577</c:v>
                </c:pt>
                <c:pt idx="208">
                  <c:v>578</c:v>
                </c:pt>
                <c:pt idx="209">
                  <c:v>579</c:v>
                </c:pt>
                <c:pt idx="210">
                  <c:v>580</c:v>
                </c:pt>
                <c:pt idx="211">
                  <c:v>581</c:v>
                </c:pt>
                <c:pt idx="212">
                  <c:v>582</c:v>
                </c:pt>
                <c:pt idx="213">
                  <c:v>583</c:v>
                </c:pt>
                <c:pt idx="214">
                  <c:v>584</c:v>
                </c:pt>
                <c:pt idx="215">
                  <c:v>585</c:v>
                </c:pt>
                <c:pt idx="216">
                  <c:v>586</c:v>
                </c:pt>
                <c:pt idx="217">
                  <c:v>587</c:v>
                </c:pt>
                <c:pt idx="218">
                  <c:v>588</c:v>
                </c:pt>
                <c:pt idx="219">
                  <c:v>589</c:v>
                </c:pt>
                <c:pt idx="220">
                  <c:v>590</c:v>
                </c:pt>
                <c:pt idx="221">
                  <c:v>591</c:v>
                </c:pt>
                <c:pt idx="222">
                  <c:v>592</c:v>
                </c:pt>
                <c:pt idx="223">
                  <c:v>593</c:v>
                </c:pt>
                <c:pt idx="224">
                  <c:v>594</c:v>
                </c:pt>
                <c:pt idx="225">
                  <c:v>595</c:v>
                </c:pt>
                <c:pt idx="226">
                  <c:v>596</c:v>
                </c:pt>
                <c:pt idx="227">
                  <c:v>597</c:v>
                </c:pt>
                <c:pt idx="228">
                  <c:v>598</c:v>
                </c:pt>
                <c:pt idx="229">
                  <c:v>599</c:v>
                </c:pt>
                <c:pt idx="230">
                  <c:v>600</c:v>
                </c:pt>
                <c:pt idx="231">
                  <c:v>601</c:v>
                </c:pt>
                <c:pt idx="232">
                  <c:v>602</c:v>
                </c:pt>
                <c:pt idx="233">
                  <c:v>603</c:v>
                </c:pt>
                <c:pt idx="234">
                  <c:v>604</c:v>
                </c:pt>
                <c:pt idx="235">
                  <c:v>605</c:v>
                </c:pt>
                <c:pt idx="236">
                  <c:v>606</c:v>
                </c:pt>
                <c:pt idx="237">
                  <c:v>607</c:v>
                </c:pt>
                <c:pt idx="238">
                  <c:v>608</c:v>
                </c:pt>
                <c:pt idx="239">
                  <c:v>609</c:v>
                </c:pt>
                <c:pt idx="240">
                  <c:v>610</c:v>
                </c:pt>
                <c:pt idx="241">
                  <c:v>611</c:v>
                </c:pt>
                <c:pt idx="242">
                  <c:v>612</c:v>
                </c:pt>
                <c:pt idx="243">
                  <c:v>613</c:v>
                </c:pt>
                <c:pt idx="244">
                  <c:v>614</c:v>
                </c:pt>
                <c:pt idx="245">
                  <c:v>615</c:v>
                </c:pt>
                <c:pt idx="246">
                  <c:v>616</c:v>
                </c:pt>
                <c:pt idx="247">
                  <c:v>617</c:v>
                </c:pt>
                <c:pt idx="248">
                  <c:v>618</c:v>
                </c:pt>
                <c:pt idx="249">
                  <c:v>619</c:v>
                </c:pt>
                <c:pt idx="250">
                  <c:v>620</c:v>
                </c:pt>
                <c:pt idx="251">
                  <c:v>621</c:v>
                </c:pt>
                <c:pt idx="252">
                  <c:v>622</c:v>
                </c:pt>
                <c:pt idx="253">
                  <c:v>623</c:v>
                </c:pt>
                <c:pt idx="254">
                  <c:v>624</c:v>
                </c:pt>
                <c:pt idx="255">
                  <c:v>625</c:v>
                </c:pt>
                <c:pt idx="256">
                  <c:v>626</c:v>
                </c:pt>
                <c:pt idx="257">
                  <c:v>627</c:v>
                </c:pt>
                <c:pt idx="258">
                  <c:v>628</c:v>
                </c:pt>
                <c:pt idx="259">
                  <c:v>629</c:v>
                </c:pt>
                <c:pt idx="260">
                  <c:v>630</c:v>
                </c:pt>
                <c:pt idx="261">
                  <c:v>631</c:v>
                </c:pt>
                <c:pt idx="262">
                  <c:v>632</c:v>
                </c:pt>
                <c:pt idx="263">
                  <c:v>633</c:v>
                </c:pt>
                <c:pt idx="264">
                  <c:v>634</c:v>
                </c:pt>
                <c:pt idx="265">
                  <c:v>635</c:v>
                </c:pt>
                <c:pt idx="266">
                  <c:v>636</c:v>
                </c:pt>
                <c:pt idx="267">
                  <c:v>637</c:v>
                </c:pt>
                <c:pt idx="268">
                  <c:v>638</c:v>
                </c:pt>
                <c:pt idx="269">
                  <c:v>639</c:v>
                </c:pt>
                <c:pt idx="270">
                  <c:v>640</c:v>
                </c:pt>
                <c:pt idx="271">
                  <c:v>641</c:v>
                </c:pt>
                <c:pt idx="272">
                  <c:v>642</c:v>
                </c:pt>
                <c:pt idx="273">
                  <c:v>643</c:v>
                </c:pt>
                <c:pt idx="274">
                  <c:v>644</c:v>
                </c:pt>
                <c:pt idx="275">
                  <c:v>645</c:v>
                </c:pt>
                <c:pt idx="276">
                  <c:v>646</c:v>
                </c:pt>
                <c:pt idx="277">
                  <c:v>647</c:v>
                </c:pt>
                <c:pt idx="278">
                  <c:v>648</c:v>
                </c:pt>
                <c:pt idx="279">
                  <c:v>649</c:v>
                </c:pt>
                <c:pt idx="280">
                  <c:v>650</c:v>
                </c:pt>
                <c:pt idx="281">
                  <c:v>651</c:v>
                </c:pt>
                <c:pt idx="282">
                  <c:v>652</c:v>
                </c:pt>
                <c:pt idx="283">
                  <c:v>653</c:v>
                </c:pt>
                <c:pt idx="284">
                  <c:v>654</c:v>
                </c:pt>
                <c:pt idx="285">
                  <c:v>655</c:v>
                </c:pt>
                <c:pt idx="286">
                  <c:v>656</c:v>
                </c:pt>
                <c:pt idx="287">
                  <c:v>657</c:v>
                </c:pt>
                <c:pt idx="288">
                  <c:v>658</c:v>
                </c:pt>
                <c:pt idx="289">
                  <c:v>659</c:v>
                </c:pt>
                <c:pt idx="290">
                  <c:v>660</c:v>
                </c:pt>
                <c:pt idx="291">
                  <c:v>661</c:v>
                </c:pt>
                <c:pt idx="292">
                  <c:v>662</c:v>
                </c:pt>
                <c:pt idx="293">
                  <c:v>663</c:v>
                </c:pt>
                <c:pt idx="294">
                  <c:v>664</c:v>
                </c:pt>
                <c:pt idx="295">
                  <c:v>665</c:v>
                </c:pt>
                <c:pt idx="296">
                  <c:v>666</c:v>
                </c:pt>
                <c:pt idx="297">
                  <c:v>667</c:v>
                </c:pt>
                <c:pt idx="298">
                  <c:v>668</c:v>
                </c:pt>
                <c:pt idx="299">
                  <c:v>669</c:v>
                </c:pt>
                <c:pt idx="300">
                  <c:v>670</c:v>
                </c:pt>
                <c:pt idx="301">
                  <c:v>671</c:v>
                </c:pt>
                <c:pt idx="302">
                  <c:v>672</c:v>
                </c:pt>
                <c:pt idx="303">
                  <c:v>673</c:v>
                </c:pt>
                <c:pt idx="304">
                  <c:v>674</c:v>
                </c:pt>
                <c:pt idx="305">
                  <c:v>675</c:v>
                </c:pt>
                <c:pt idx="306">
                  <c:v>676</c:v>
                </c:pt>
                <c:pt idx="307">
                  <c:v>677</c:v>
                </c:pt>
                <c:pt idx="308">
                  <c:v>678</c:v>
                </c:pt>
                <c:pt idx="309">
                  <c:v>679</c:v>
                </c:pt>
                <c:pt idx="310">
                  <c:v>680</c:v>
                </c:pt>
                <c:pt idx="311">
                  <c:v>681</c:v>
                </c:pt>
                <c:pt idx="312">
                  <c:v>682</c:v>
                </c:pt>
                <c:pt idx="313">
                  <c:v>683</c:v>
                </c:pt>
                <c:pt idx="314">
                  <c:v>684</c:v>
                </c:pt>
                <c:pt idx="315">
                  <c:v>685</c:v>
                </c:pt>
                <c:pt idx="316">
                  <c:v>686</c:v>
                </c:pt>
                <c:pt idx="317">
                  <c:v>687</c:v>
                </c:pt>
                <c:pt idx="318">
                  <c:v>688</c:v>
                </c:pt>
                <c:pt idx="319">
                  <c:v>689</c:v>
                </c:pt>
                <c:pt idx="320">
                  <c:v>690</c:v>
                </c:pt>
                <c:pt idx="321">
                  <c:v>691</c:v>
                </c:pt>
                <c:pt idx="322">
                  <c:v>692</c:v>
                </c:pt>
                <c:pt idx="323">
                  <c:v>693</c:v>
                </c:pt>
                <c:pt idx="324">
                  <c:v>694</c:v>
                </c:pt>
                <c:pt idx="325">
                  <c:v>695</c:v>
                </c:pt>
                <c:pt idx="326">
                  <c:v>696</c:v>
                </c:pt>
                <c:pt idx="327">
                  <c:v>697</c:v>
                </c:pt>
                <c:pt idx="328">
                  <c:v>698</c:v>
                </c:pt>
                <c:pt idx="329">
                  <c:v>699</c:v>
                </c:pt>
                <c:pt idx="330">
                  <c:v>700</c:v>
                </c:pt>
                <c:pt idx="331">
                  <c:v>701</c:v>
                </c:pt>
                <c:pt idx="332">
                  <c:v>702</c:v>
                </c:pt>
                <c:pt idx="333">
                  <c:v>703</c:v>
                </c:pt>
                <c:pt idx="334">
                  <c:v>704</c:v>
                </c:pt>
                <c:pt idx="335">
                  <c:v>705</c:v>
                </c:pt>
                <c:pt idx="336">
                  <c:v>706</c:v>
                </c:pt>
                <c:pt idx="337">
                  <c:v>707</c:v>
                </c:pt>
                <c:pt idx="338">
                  <c:v>708</c:v>
                </c:pt>
                <c:pt idx="339">
                  <c:v>709</c:v>
                </c:pt>
                <c:pt idx="340">
                  <c:v>710</c:v>
                </c:pt>
                <c:pt idx="341">
                  <c:v>711</c:v>
                </c:pt>
                <c:pt idx="342">
                  <c:v>712</c:v>
                </c:pt>
                <c:pt idx="343">
                  <c:v>713</c:v>
                </c:pt>
                <c:pt idx="344">
                  <c:v>714</c:v>
                </c:pt>
                <c:pt idx="345">
                  <c:v>715</c:v>
                </c:pt>
                <c:pt idx="346">
                  <c:v>716</c:v>
                </c:pt>
                <c:pt idx="347">
                  <c:v>717</c:v>
                </c:pt>
                <c:pt idx="348">
                  <c:v>718</c:v>
                </c:pt>
                <c:pt idx="349">
                  <c:v>719</c:v>
                </c:pt>
                <c:pt idx="350">
                  <c:v>720</c:v>
                </c:pt>
                <c:pt idx="351">
                  <c:v>721</c:v>
                </c:pt>
                <c:pt idx="352">
                  <c:v>722</c:v>
                </c:pt>
                <c:pt idx="353">
                  <c:v>723</c:v>
                </c:pt>
                <c:pt idx="354">
                  <c:v>724</c:v>
                </c:pt>
                <c:pt idx="355">
                  <c:v>725</c:v>
                </c:pt>
                <c:pt idx="356">
                  <c:v>726</c:v>
                </c:pt>
                <c:pt idx="357">
                  <c:v>727</c:v>
                </c:pt>
                <c:pt idx="358">
                  <c:v>728</c:v>
                </c:pt>
                <c:pt idx="359">
                  <c:v>729</c:v>
                </c:pt>
                <c:pt idx="360">
                  <c:v>730</c:v>
                </c:pt>
                <c:pt idx="361">
                  <c:v>731</c:v>
                </c:pt>
                <c:pt idx="362">
                  <c:v>732</c:v>
                </c:pt>
                <c:pt idx="363">
                  <c:v>733</c:v>
                </c:pt>
                <c:pt idx="364">
                  <c:v>734</c:v>
                </c:pt>
                <c:pt idx="365">
                  <c:v>735</c:v>
                </c:pt>
                <c:pt idx="366">
                  <c:v>736</c:v>
                </c:pt>
                <c:pt idx="367">
                  <c:v>737</c:v>
                </c:pt>
                <c:pt idx="368">
                  <c:v>738</c:v>
                </c:pt>
                <c:pt idx="369">
                  <c:v>739</c:v>
                </c:pt>
                <c:pt idx="370">
                  <c:v>740</c:v>
                </c:pt>
                <c:pt idx="371">
                  <c:v>741</c:v>
                </c:pt>
                <c:pt idx="372">
                  <c:v>742</c:v>
                </c:pt>
                <c:pt idx="373">
                  <c:v>743</c:v>
                </c:pt>
                <c:pt idx="374">
                  <c:v>744</c:v>
                </c:pt>
                <c:pt idx="375">
                  <c:v>745</c:v>
                </c:pt>
                <c:pt idx="376">
                  <c:v>746</c:v>
                </c:pt>
                <c:pt idx="377">
                  <c:v>747</c:v>
                </c:pt>
                <c:pt idx="378">
                  <c:v>748</c:v>
                </c:pt>
                <c:pt idx="379">
                  <c:v>749</c:v>
                </c:pt>
                <c:pt idx="380">
                  <c:v>750</c:v>
                </c:pt>
                <c:pt idx="381">
                  <c:v>751</c:v>
                </c:pt>
                <c:pt idx="382">
                  <c:v>752</c:v>
                </c:pt>
                <c:pt idx="383">
                  <c:v>753</c:v>
                </c:pt>
                <c:pt idx="384">
                  <c:v>754</c:v>
                </c:pt>
                <c:pt idx="385">
                  <c:v>755</c:v>
                </c:pt>
                <c:pt idx="386">
                  <c:v>756</c:v>
                </c:pt>
                <c:pt idx="387">
                  <c:v>757</c:v>
                </c:pt>
                <c:pt idx="388">
                  <c:v>758</c:v>
                </c:pt>
                <c:pt idx="389">
                  <c:v>759</c:v>
                </c:pt>
                <c:pt idx="390">
                  <c:v>760</c:v>
                </c:pt>
                <c:pt idx="391">
                  <c:v>761</c:v>
                </c:pt>
                <c:pt idx="392">
                  <c:v>762</c:v>
                </c:pt>
                <c:pt idx="393">
                  <c:v>763</c:v>
                </c:pt>
                <c:pt idx="394">
                  <c:v>764</c:v>
                </c:pt>
                <c:pt idx="395">
                  <c:v>765</c:v>
                </c:pt>
                <c:pt idx="396">
                  <c:v>766</c:v>
                </c:pt>
                <c:pt idx="397">
                  <c:v>767</c:v>
                </c:pt>
                <c:pt idx="398">
                  <c:v>768</c:v>
                </c:pt>
                <c:pt idx="399">
                  <c:v>769</c:v>
                </c:pt>
                <c:pt idx="400">
                  <c:v>770</c:v>
                </c:pt>
                <c:pt idx="401">
                  <c:v>771</c:v>
                </c:pt>
                <c:pt idx="402">
                  <c:v>772</c:v>
                </c:pt>
                <c:pt idx="403">
                  <c:v>773</c:v>
                </c:pt>
                <c:pt idx="404">
                  <c:v>774</c:v>
                </c:pt>
                <c:pt idx="405">
                  <c:v>775</c:v>
                </c:pt>
                <c:pt idx="406">
                  <c:v>776</c:v>
                </c:pt>
                <c:pt idx="407">
                  <c:v>777</c:v>
                </c:pt>
                <c:pt idx="408">
                  <c:v>778</c:v>
                </c:pt>
                <c:pt idx="409">
                  <c:v>779</c:v>
                </c:pt>
                <c:pt idx="410">
                  <c:v>780</c:v>
                </c:pt>
                <c:pt idx="411">
                  <c:v>781</c:v>
                </c:pt>
                <c:pt idx="412">
                  <c:v>782</c:v>
                </c:pt>
                <c:pt idx="413">
                  <c:v>783</c:v>
                </c:pt>
                <c:pt idx="414">
                  <c:v>784</c:v>
                </c:pt>
                <c:pt idx="415">
                  <c:v>785</c:v>
                </c:pt>
                <c:pt idx="416">
                  <c:v>786</c:v>
                </c:pt>
                <c:pt idx="417">
                  <c:v>787</c:v>
                </c:pt>
                <c:pt idx="418">
                  <c:v>788</c:v>
                </c:pt>
                <c:pt idx="419">
                  <c:v>789</c:v>
                </c:pt>
                <c:pt idx="420">
                  <c:v>790</c:v>
                </c:pt>
                <c:pt idx="421">
                  <c:v>791</c:v>
                </c:pt>
                <c:pt idx="422">
                  <c:v>792</c:v>
                </c:pt>
                <c:pt idx="423">
                  <c:v>793</c:v>
                </c:pt>
                <c:pt idx="424">
                  <c:v>794</c:v>
                </c:pt>
                <c:pt idx="425">
                  <c:v>795</c:v>
                </c:pt>
                <c:pt idx="426">
                  <c:v>796</c:v>
                </c:pt>
                <c:pt idx="427">
                  <c:v>797</c:v>
                </c:pt>
                <c:pt idx="428">
                  <c:v>798</c:v>
                </c:pt>
                <c:pt idx="429">
                  <c:v>799</c:v>
                </c:pt>
                <c:pt idx="430">
                  <c:v>800</c:v>
                </c:pt>
                <c:pt idx="431">
                  <c:v>801</c:v>
                </c:pt>
                <c:pt idx="432">
                  <c:v>802</c:v>
                </c:pt>
                <c:pt idx="433">
                  <c:v>803</c:v>
                </c:pt>
                <c:pt idx="434">
                  <c:v>804</c:v>
                </c:pt>
                <c:pt idx="435">
                  <c:v>805</c:v>
                </c:pt>
                <c:pt idx="436">
                  <c:v>806</c:v>
                </c:pt>
                <c:pt idx="437">
                  <c:v>807</c:v>
                </c:pt>
                <c:pt idx="438">
                  <c:v>808</c:v>
                </c:pt>
                <c:pt idx="439">
                  <c:v>809</c:v>
                </c:pt>
                <c:pt idx="440">
                  <c:v>810</c:v>
                </c:pt>
                <c:pt idx="441">
                  <c:v>811</c:v>
                </c:pt>
                <c:pt idx="442">
                  <c:v>812</c:v>
                </c:pt>
                <c:pt idx="443">
                  <c:v>813</c:v>
                </c:pt>
                <c:pt idx="444">
                  <c:v>814</c:v>
                </c:pt>
                <c:pt idx="445">
                  <c:v>815</c:v>
                </c:pt>
                <c:pt idx="446">
                  <c:v>816</c:v>
                </c:pt>
                <c:pt idx="447">
                  <c:v>817</c:v>
                </c:pt>
                <c:pt idx="448">
                  <c:v>818</c:v>
                </c:pt>
                <c:pt idx="449">
                  <c:v>819</c:v>
                </c:pt>
                <c:pt idx="450">
                  <c:v>820</c:v>
                </c:pt>
                <c:pt idx="451">
                  <c:v>821</c:v>
                </c:pt>
                <c:pt idx="452">
                  <c:v>822</c:v>
                </c:pt>
                <c:pt idx="453">
                  <c:v>823</c:v>
                </c:pt>
                <c:pt idx="454">
                  <c:v>824</c:v>
                </c:pt>
                <c:pt idx="455">
                  <c:v>825</c:v>
                </c:pt>
                <c:pt idx="456">
                  <c:v>826</c:v>
                </c:pt>
                <c:pt idx="457">
                  <c:v>827</c:v>
                </c:pt>
                <c:pt idx="458">
                  <c:v>828</c:v>
                </c:pt>
                <c:pt idx="459">
                  <c:v>829</c:v>
                </c:pt>
                <c:pt idx="460">
                  <c:v>830</c:v>
                </c:pt>
              </c:numCache>
            </c:numRef>
          </c:xVal>
          <c:yVal>
            <c:numRef>
              <c:f>Reference!$Z$19:$Z$479</c:f>
              <c:numCache>
                <c:ptCount val="461"/>
                <c:pt idx="0">
                  <c:v>0.046</c:v>
                </c:pt>
                <c:pt idx="1">
                  <c:v>0.045</c:v>
                </c:pt>
                <c:pt idx="2">
                  <c:v>0.039</c:v>
                </c:pt>
                <c:pt idx="3">
                  <c:v>0.038</c:v>
                </c:pt>
                <c:pt idx="4">
                  <c:v>0.032</c:v>
                </c:pt>
                <c:pt idx="5">
                  <c:v>0.029</c:v>
                </c:pt>
                <c:pt idx="6">
                  <c:v>0.033</c:v>
                </c:pt>
                <c:pt idx="7">
                  <c:v>0.047</c:v>
                </c:pt>
                <c:pt idx="8">
                  <c:v>0.055</c:v>
                </c:pt>
                <c:pt idx="9">
                  <c:v>0.049</c:v>
                </c:pt>
                <c:pt idx="10">
                  <c:v>0.05</c:v>
                </c:pt>
                <c:pt idx="11">
                  <c:v>0.046</c:v>
                </c:pt>
                <c:pt idx="12">
                  <c:v>0.042</c:v>
                </c:pt>
                <c:pt idx="13">
                  <c:v>0.048</c:v>
                </c:pt>
                <c:pt idx="14">
                  <c:v>0.049</c:v>
                </c:pt>
                <c:pt idx="15">
                  <c:v>0.046</c:v>
                </c:pt>
                <c:pt idx="16">
                  <c:v>0.042</c:v>
                </c:pt>
                <c:pt idx="17">
                  <c:v>0.049</c:v>
                </c:pt>
                <c:pt idx="18">
                  <c:v>0.056</c:v>
                </c:pt>
                <c:pt idx="19">
                  <c:v>0.061</c:v>
                </c:pt>
                <c:pt idx="20">
                  <c:v>0.061</c:v>
                </c:pt>
                <c:pt idx="21">
                  <c:v>0.061</c:v>
                </c:pt>
                <c:pt idx="22">
                  <c:v>0.062</c:v>
                </c:pt>
                <c:pt idx="23">
                  <c:v>0.058</c:v>
                </c:pt>
                <c:pt idx="24">
                  <c:v>0.063</c:v>
                </c:pt>
                <c:pt idx="25">
                  <c:v>0.071</c:v>
                </c:pt>
                <c:pt idx="26">
                  <c:v>0.072</c:v>
                </c:pt>
                <c:pt idx="27">
                  <c:v>0.069</c:v>
                </c:pt>
                <c:pt idx="28">
                  <c:v>0.069</c:v>
                </c:pt>
                <c:pt idx="29">
                  <c:v>0.076</c:v>
                </c:pt>
                <c:pt idx="30">
                  <c:v>0.078</c:v>
                </c:pt>
                <c:pt idx="31">
                  <c:v>0.084</c:v>
                </c:pt>
                <c:pt idx="32">
                  <c:v>0.092</c:v>
                </c:pt>
                <c:pt idx="33">
                  <c:v>0.093</c:v>
                </c:pt>
                <c:pt idx="34">
                  <c:v>0.09</c:v>
                </c:pt>
                <c:pt idx="35">
                  <c:v>0.092</c:v>
                </c:pt>
                <c:pt idx="36">
                  <c:v>0.093</c:v>
                </c:pt>
                <c:pt idx="37">
                  <c:v>0.098</c:v>
                </c:pt>
                <c:pt idx="38">
                  <c:v>0.099</c:v>
                </c:pt>
                <c:pt idx="39">
                  <c:v>0.1</c:v>
                </c:pt>
                <c:pt idx="40">
                  <c:v>0.101</c:v>
                </c:pt>
                <c:pt idx="41">
                  <c:v>0.108</c:v>
                </c:pt>
                <c:pt idx="42">
                  <c:v>0.113</c:v>
                </c:pt>
                <c:pt idx="43">
                  <c:v>0.114</c:v>
                </c:pt>
                <c:pt idx="44">
                  <c:v>0.116</c:v>
                </c:pt>
                <c:pt idx="45">
                  <c:v>0.117</c:v>
                </c:pt>
                <c:pt idx="46">
                  <c:v>0.118</c:v>
                </c:pt>
                <c:pt idx="47">
                  <c:v>0.123</c:v>
                </c:pt>
                <c:pt idx="48">
                  <c:v>0.127</c:v>
                </c:pt>
                <c:pt idx="49">
                  <c:v>0.127</c:v>
                </c:pt>
                <c:pt idx="50">
                  <c:v>0.127</c:v>
                </c:pt>
                <c:pt idx="51">
                  <c:v>0.13</c:v>
                </c:pt>
                <c:pt idx="52">
                  <c:v>0.131</c:v>
                </c:pt>
                <c:pt idx="53">
                  <c:v>0.135</c:v>
                </c:pt>
                <c:pt idx="54">
                  <c:v>0.136</c:v>
                </c:pt>
                <c:pt idx="55">
                  <c:v>0.139</c:v>
                </c:pt>
                <c:pt idx="56">
                  <c:v>0.142</c:v>
                </c:pt>
                <c:pt idx="57">
                  <c:v>0.145</c:v>
                </c:pt>
                <c:pt idx="58">
                  <c:v>0.147</c:v>
                </c:pt>
                <c:pt idx="59">
                  <c:v>0.152</c:v>
                </c:pt>
                <c:pt idx="60">
                  <c:v>0.156</c:v>
                </c:pt>
                <c:pt idx="61">
                  <c:v>0.159</c:v>
                </c:pt>
                <c:pt idx="62">
                  <c:v>0.162</c:v>
                </c:pt>
                <c:pt idx="63">
                  <c:v>0.166</c:v>
                </c:pt>
                <c:pt idx="64">
                  <c:v>0.17</c:v>
                </c:pt>
                <c:pt idx="65">
                  <c:v>0.175</c:v>
                </c:pt>
                <c:pt idx="66">
                  <c:v>0.181</c:v>
                </c:pt>
                <c:pt idx="67">
                  <c:v>0.186</c:v>
                </c:pt>
                <c:pt idx="68">
                  <c:v>0.19</c:v>
                </c:pt>
                <c:pt idx="69">
                  <c:v>0.192</c:v>
                </c:pt>
                <c:pt idx="70">
                  <c:v>0.195</c:v>
                </c:pt>
                <c:pt idx="71">
                  <c:v>0.199</c:v>
                </c:pt>
                <c:pt idx="72">
                  <c:v>0.203</c:v>
                </c:pt>
                <c:pt idx="73">
                  <c:v>0.207</c:v>
                </c:pt>
                <c:pt idx="74">
                  <c:v>0.21</c:v>
                </c:pt>
                <c:pt idx="75">
                  <c:v>0.213</c:v>
                </c:pt>
                <c:pt idx="76">
                  <c:v>0.216</c:v>
                </c:pt>
                <c:pt idx="77">
                  <c:v>0.218</c:v>
                </c:pt>
                <c:pt idx="78">
                  <c:v>0.22</c:v>
                </c:pt>
                <c:pt idx="79">
                  <c:v>0.221</c:v>
                </c:pt>
                <c:pt idx="80">
                  <c:v>0.222</c:v>
                </c:pt>
                <c:pt idx="81">
                  <c:v>0.224</c:v>
                </c:pt>
                <c:pt idx="82">
                  <c:v>0.224</c:v>
                </c:pt>
                <c:pt idx="83">
                  <c:v>0.224</c:v>
                </c:pt>
                <c:pt idx="84">
                  <c:v>0.225</c:v>
                </c:pt>
                <c:pt idx="85">
                  <c:v>0.228</c:v>
                </c:pt>
                <c:pt idx="86">
                  <c:v>0.231</c:v>
                </c:pt>
                <c:pt idx="87">
                  <c:v>0.234</c:v>
                </c:pt>
                <c:pt idx="88">
                  <c:v>0.237</c:v>
                </c:pt>
                <c:pt idx="89">
                  <c:v>0.239</c:v>
                </c:pt>
                <c:pt idx="90">
                  <c:v>0.242</c:v>
                </c:pt>
                <c:pt idx="91">
                  <c:v>0.243</c:v>
                </c:pt>
                <c:pt idx="92">
                  <c:v>0.245</c:v>
                </c:pt>
                <c:pt idx="93">
                  <c:v>0.248</c:v>
                </c:pt>
                <c:pt idx="94">
                  <c:v>0.254</c:v>
                </c:pt>
                <c:pt idx="95">
                  <c:v>0.256</c:v>
                </c:pt>
                <c:pt idx="96">
                  <c:v>0.258</c:v>
                </c:pt>
                <c:pt idx="97">
                  <c:v>0.258</c:v>
                </c:pt>
                <c:pt idx="98">
                  <c:v>0.261</c:v>
                </c:pt>
                <c:pt idx="99">
                  <c:v>0.262</c:v>
                </c:pt>
                <c:pt idx="100">
                  <c:v>0.264</c:v>
                </c:pt>
                <c:pt idx="101">
                  <c:v>0.266</c:v>
                </c:pt>
                <c:pt idx="102">
                  <c:v>0.269</c:v>
                </c:pt>
                <c:pt idx="103">
                  <c:v>0.27</c:v>
                </c:pt>
                <c:pt idx="104">
                  <c:v>0.269</c:v>
                </c:pt>
                <c:pt idx="105">
                  <c:v>0.266</c:v>
                </c:pt>
                <c:pt idx="106">
                  <c:v>0.266</c:v>
                </c:pt>
                <c:pt idx="107">
                  <c:v>0.266</c:v>
                </c:pt>
                <c:pt idx="108">
                  <c:v>0.266</c:v>
                </c:pt>
                <c:pt idx="109">
                  <c:v>0.265</c:v>
                </c:pt>
                <c:pt idx="110">
                  <c:v>0.264</c:v>
                </c:pt>
                <c:pt idx="111">
                  <c:v>0.263</c:v>
                </c:pt>
                <c:pt idx="112">
                  <c:v>0.263</c:v>
                </c:pt>
                <c:pt idx="113">
                  <c:v>0.262</c:v>
                </c:pt>
                <c:pt idx="114">
                  <c:v>0.261</c:v>
                </c:pt>
                <c:pt idx="115">
                  <c:v>0.259</c:v>
                </c:pt>
                <c:pt idx="116">
                  <c:v>0.256</c:v>
                </c:pt>
                <c:pt idx="117">
                  <c:v>0.254</c:v>
                </c:pt>
                <c:pt idx="118">
                  <c:v>0.252</c:v>
                </c:pt>
                <c:pt idx="119">
                  <c:v>0.25</c:v>
                </c:pt>
                <c:pt idx="120">
                  <c:v>0.25</c:v>
                </c:pt>
                <c:pt idx="121">
                  <c:v>0.248</c:v>
                </c:pt>
                <c:pt idx="122">
                  <c:v>0.243</c:v>
                </c:pt>
                <c:pt idx="123">
                  <c:v>0.241</c:v>
                </c:pt>
                <c:pt idx="124">
                  <c:v>0.24</c:v>
                </c:pt>
                <c:pt idx="125">
                  <c:v>0.238</c:v>
                </c:pt>
                <c:pt idx="126">
                  <c:v>0.235</c:v>
                </c:pt>
                <c:pt idx="127">
                  <c:v>0.231</c:v>
                </c:pt>
                <c:pt idx="128">
                  <c:v>0.229</c:v>
                </c:pt>
                <c:pt idx="129">
                  <c:v>0.226</c:v>
                </c:pt>
                <c:pt idx="130">
                  <c:v>0.223</c:v>
                </c:pt>
                <c:pt idx="131">
                  <c:v>0.22</c:v>
                </c:pt>
                <c:pt idx="132">
                  <c:v>0.218</c:v>
                </c:pt>
                <c:pt idx="133">
                  <c:v>0.214</c:v>
                </c:pt>
                <c:pt idx="134">
                  <c:v>0.211</c:v>
                </c:pt>
                <c:pt idx="135">
                  <c:v>0.208</c:v>
                </c:pt>
                <c:pt idx="136">
                  <c:v>0.205</c:v>
                </c:pt>
                <c:pt idx="137">
                  <c:v>0.201</c:v>
                </c:pt>
                <c:pt idx="138">
                  <c:v>0.198</c:v>
                </c:pt>
                <c:pt idx="139">
                  <c:v>0.194</c:v>
                </c:pt>
                <c:pt idx="140">
                  <c:v>0.19</c:v>
                </c:pt>
                <c:pt idx="141">
                  <c:v>0.187</c:v>
                </c:pt>
                <c:pt idx="142">
                  <c:v>0.185</c:v>
                </c:pt>
                <c:pt idx="143">
                  <c:v>0.182</c:v>
                </c:pt>
                <c:pt idx="144">
                  <c:v>0.179</c:v>
                </c:pt>
                <c:pt idx="145">
                  <c:v>0.175</c:v>
                </c:pt>
                <c:pt idx="146">
                  <c:v>0.171</c:v>
                </c:pt>
                <c:pt idx="147">
                  <c:v>0.168</c:v>
                </c:pt>
                <c:pt idx="148">
                  <c:v>0.164</c:v>
                </c:pt>
                <c:pt idx="149">
                  <c:v>0.16</c:v>
                </c:pt>
                <c:pt idx="150">
                  <c:v>0.157</c:v>
                </c:pt>
                <c:pt idx="151">
                  <c:v>0.155</c:v>
                </c:pt>
                <c:pt idx="152">
                  <c:v>0.151</c:v>
                </c:pt>
                <c:pt idx="153">
                  <c:v>0.147</c:v>
                </c:pt>
                <c:pt idx="154">
                  <c:v>0.144</c:v>
                </c:pt>
                <c:pt idx="155">
                  <c:v>0.14</c:v>
                </c:pt>
                <c:pt idx="156">
                  <c:v>0.137</c:v>
                </c:pt>
                <c:pt idx="157">
                  <c:v>0.134</c:v>
                </c:pt>
                <c:pt idx="158">
                  <c:v>0.131</c:v>
                </c:pt>
                <c:pt idx="159">
                  <c:v>0.128</c:v>
                </c:pt>
                <c:pt idx="160">
                  <c:v>0.126</c:v>
                </c:pt>
                <c:pt idx="161">
                  <c:v>0.122</c:v>
                </c:pt>
                <c:pt idx="162">
                  <c:v>0.119</c:v>
                </c:pt>
                <c:pt idx="163">
                  <c:v>0.116</c:v>
                </c:pt>
                <c:pt idx="164">
                  <c:v>0.114</c:v>
                </c:pt>
                <c:pt idx="165">
                  <c:v>0.111</c:v>
                </c:pt>
                <c:pt idx="166">
                  <c:v>0.108</c:v>
                </c:pt>
                <c:pt idx="167">
                  <c:v>0.105</c:v>
                </c:pt>
                <c:pt idx="168">
                  <c:v>0.103</c:v>
                </c:pt>
                <c:pt idx="169">
                  <c:v>0.1</c:v>
                </c:pt>
                <c:pt idx="170">
                  <c:v>0.097</c:v>
                </c:pt>
                <c:pt idx="171">
                  <c:v>0.094</c:v>
                </c:pt>
                <c:pt idx="172">
                  <c:v>0.091</c:v>
                </c:pt>
                <c:pt idx="173">
                  <c:v>0.089</c:v>
                </c:pt>
                <c:pt idx="174">
                  <c:v>0.087</c:v>
                </c:pt>
                <c:pt idx="175">
                  <c:v>0.085</c:v>
                </c:pt>
                <c:pt idx="176">
                  <c:v>0.082</c:v>
                </c:pt>
                <c:pt idx="177">
                  <c:v>0.08</c:v>
                </c:pt>
                <c:pt idx="178">
                  <c:v>0.078</c:v>
                </c:pt>
                <c:pt idx="179">
                  <c:v>0.075</c:v>
                </c:pt>
                <c:pt idx="180">
                  <c:v>0.072</c:v>
                </c:pt>
                <c:pt idx="181">
                  <c:v>0.07</c:v>
                </c:pt>
                <c:pt idx="182">
                  <c:v>0.067</c:v>
                </c:pt>
                <c:pt idx="183">
                  <c:v>0.065</c:v>
                </c:pt>
                <c:pt idx="184">
                  <c:v>0.063</c:v>
                </c:pt>
                <c:pt idx="185">
                  <c:v>0.061</c:v>
                </c:pt>
                <c:pt idx="186">
                  <c:v>0.06</c:v>
                </c:pt>
                <c:pt idx="187">
                  <c:v>0.058</c:v>
                </c:pt>
                <c:pt idx="188">
                  <c:v>0.057</c:v>
                </c:pt>
                <c:pt idx="189">
                  <c:v>0.055</c:v>
                </c:pt>
                <c:pt idx="190">
                  <c:v>0.053</c:v>
                </c:pt>
                <c:pt idx="191">
                  <c:v>0.051</c:v>
                </c:pt>
                <c:pt idx="192">
                  <c:v>0.05</c:v>
                </c:pt>
                <c:pt idx="193">
                  <c:v>0.048</c:v>
                </c:pt>
                <c:pt idx="194">
                  <c:v>0.047</c:v>
                </c:pt>
                <c:pt idx="195">
                  <c:v>0.046</c:v>
                </c:pt>
                <c:pt idx="196">
                  <c:v>0.044</c:v>
                </c:pt>
                <c:pt idx="197">
                  <c:v>0.043</c:v>
                </c:pt>
                <c:pt idx="198">
                  <c:v>0.042</c:v>
                </c:pt>
                <c:pt idx="199">
                  <c:v>0.041</c:v>
                </c:pt>
                <c:pt idx="200">
                  <c:v>0.04</c:v>
                </c:pt>
                <c:pt idx="201">
                  <c:v>0.039</c:v>
                </c:pt>
                <c:pt idx="202">
                  <c:v>0.038</c:v>
                </c:pt>
                <c:pt idx="203">
                  <c:v>0.037</c:v>
                </c:pt>
                <c:pt idx="204">
                  <c:v>0.036</c:v>
                </c:pt>
                <c:pt idx="205">
                  <c:v>0.035</c:v>
                </c:pt>
                <c:pt idx="206">
                  <c:v>0.034</c:v>
                </c:pt>
                <c:pt idx="207">
                  <c:v>0.034</c:v>
                </c:pt>
                <c:pt idx="208">
                  <c:v>0.033</c:v>
                </c:pt>
                <c:pt idx="209">
                  <c:v>0.032</c:v>
                </c:pt>
                <c:pt idx="210">
                  <c:v>0.031</c:v>
                </c:pt>
                <c:pt idx="211">
                  <c:v>0.031</c:v>
                </c:pt>
                <c:pt idx="212">
                  <c:v>0.03</c:v>
                </c:pt>
                <c:pt idx="213">
                  <c:v>0.029</c:v>
                </c:pt>
                <c:pt idx="214">
                  <c:v>0.029</c:v>
                </c:pt>
                <c:pt idx="215">
                  <c:v>0.029</c:v>
                </c:pt>
                <c:pt idx="216">
                  <c:v>0.028</c:v>
                </c:pt>
                <c:pt idx="217">
                  <c:v>0.028</c:v>
                </c:pt>
                <c:pt idx="218">
                  <c:v>0.027</c:v>
                </c:pt>
                <c:pt idx="219">
                  <c:v>0.026</c:v>
                </c:pt>
                <c:pt idx="220">
                  <c:v>0.025</c:v>
                </c:pt>
                <c:pt idx="221">
                  <c:v>0.025</c:v>
                </c:pt>
                <c:pt idx="222">
                  <c:v>0.024</c:v>
                </c:pt>
                <c:pt idx="223">
                  <c:v>0.024</c:v>
                </c:pt>
                <c:pt idx="224">
                  <c:v>0.023</c:v>
                </c:pt>
                <c:pt idx="225">
                  <c:v>0.022</c:v>
                </c:pt>
                <c:pt idx="226">
                  <c:v>0.022</c:v>
                </c:pt>
                <c:pt idx="227">
                  <c:v>0.021</c:v>
                </c:pt>
                <c:pt idx="228">
                  <c:v>0.021</c:v>
                </c:pt>
                <c:pt idx="229">
                  <c:v>0.021</c:v>
                </c:pt>
                <c:pt idx="230">
                  <c:v>0.02</c:v>
                </c:pt>
                <c:pt idx="231">
                  <c:v>0.02</c:v>
                </c:pt>
                <c:pt idx="232">
                  <c:v>0.019</c:v>
                </c:pt>
                <c:pt idx="233">
                  <c:v>0.019</c:v>
                </c:pt>
                <c:pt idx="234">
                  <c:v>0.018</c:v>
                </c:pt>
                <c:pt idx="235">
                  <c:v>0.018</c:v>
                </c:pt>
                <c:pt idx="236">
                  <c:v>0.018</c:v>
                </c:pt>
                <c:pt idx="237">
                  <c:v>0.018</c:v>
                </c:pt>
                <c:pt idx="238">
                  <c:v>0.018</c:v>
                </c:pt>
                <c:pt idx="239">
                  <c:v>0.018</c:v>
                </c:pt>
                <c:pt idx="240">
                  <c:v>0.018</c:v>
                </c:pt>
                <c:pt idx="241">
                  <c:v>0.018</c:v>
                </c:pt>
                <c:pt idx="242">
                  <c:v>0.018</c:v>
                </c:pt>
                <c:pt idx="243">
                  <c:v>0.018</c:v>
                </c:pt>
                <c:pt idx="244">
                  <c:v>0.018</c:v>
                </c:pt>
                <c:pt idx="245">
                  <c:v>0.018</c:v>
                </c:pt>
                <c:pt idx="246">
                  <c:v>0.018</c:v>
                </c:pt>
                <c:pt idx="247">
                  <c:v>0.018</c:v>
                </c:pt>
                <c:pt idx="248">
                  <c:v>0.018</c:v>
                </c:pt>
                <c:pt idx="249">
                  <c:v>0.018</c:v>
                </c:pt>
                <c:pt idx="250">
                  <c:v>0.018</c:v>
                </c:pt>
                <c:pt idx="251">
                  <c:v>0.017</c:v>
                </c:pt>
                <c:pt idx="252">
                  <c:v>0.018</c:v>
                </c:pt>
                <c:pt idx="253">
                  <c:v>0.018</c:v>
                </c:pt>
                <c:pt idx="254">
                  <c:v>0.018</c:v>
                </c:pt>
                <c:pt idx="255">
                  <c:v>0.018</c:v>
                </c:pt>
                <c:pt idx="256">
                  <c:v>0.018</c:v>
                </c:pt>
                <c:pt idx="257">
                  <c:v>0.018</c:v>
                </c:pt>
                <c:pt idx="258">
                  <c:v>0.018</c:v>
                </c:pt>
                <c:pt idx="259">
                  <c:v>0.018</c:v>
                </c:pt>
                <c:pt idx="260">
                  <c:v>0.018</c:v>
                </c:pt>
                <c:pt idx="261">
                  <c:v>0.018</c:v>
                </c:pt>
                <c:pt idx="262">
                  <c:v>0.018</c:v>
                </c:pt>
                <c:pt idx="263">
                  <c:v>0.018</c:v>
                </c:pt>
                <c:pt idx="264">
                  <c:v>0.018</c:v>
                </c:pt>
                <c:pt idx="265">
                  <c:v>0.018</c:v>
                </c:pt>
                <c:pt idx="266">
                  <c:v>0.018</c:v>
                </c:pt>
                <c:pt idx="267">
                  <c:v>0.018</c:v>
                </c:pt>
                <c:pt idx="268">
                  <c:v>0.018</c:v>
                </c:pt>
                <c:pt idx="269">
                  <c:v>0.018</c:v>
                </c:pt>
                <c:pt idx="270">
                  <c:v>0.018</c:v>
                </c:pt>
                <c:pt idx="271">
                  <c:v>0.018</c:v>
                </c:pt>
                <c:pt idx="272">
                  <c:v>0.018</c:v>
                </c:pt>
                <c:pt idx="273">
                  <c:v>0.018</c:v>
                </c:pt>
                <c:pt idx="274">
                  <c:v>0.018</c:v>
                </c:pt>
                <c:pt idx="275">
                  <c:v>0.018</c:v>
                </c:pt>
                <c:pt idx="276">
                  <c:v>0.018</c:v>
                </c:pt>
                <c:pt idx="277">
                  <c:v>0.018</c:v>
                </c:pt>
                <c:pt idx="278">
                  <c:v>0.018</c:v>
                </c:pt>
                <c:pt idx="279">
                  <c:v>0.017</c:v>
                </c:pt>
                <c:pt idx="280">
                  <c:v>0.017</c:v>
                </c:pt>
                <c:pt idx="281">
                  <c:v>0.017</c:v>
                </c:pt>
                <c:pt idx="282">
                  <c:v>0.017</c:v>
                </c:pt>
                <c:pt idx="283">
                  <c:v>0.016</c:v>
                </c:pt>
                <c:pt idx="284">
                  <c:v>0.016</c:v>
                </c:pt>
                <c:pt idx="285">
                  <c:v>0.016</c:v>
                </c:pt>
                <c:pt idx="286">
                  <c:v>0.015</c:v>
                </c:pt>
                <c:pt idx="287">
                  <c:v>0.015</c:v>
                </c:pt>
                <c:pt idx="288">
                  <c:v>0.015</c:v>
                </c:pt>
                <c:pt idx="289">
                  <c:v>0.014</c:v>
                </c:pt>
                <c:pt idx="290">
                  <c:v>0.014</c:v>
                </c:pt>
                <c:pt idx="291">
                  <c:v>0.014</c:v>
                </c:pt>
                <c:pt idx="292">
                  <c:v>0.014</c:v>
                </c:pt>
                <c:pt idx="293">
                  <c:v>0.013</c:v>
                </c:pt>
                <c:pt idx="294">
                  <c:v>0.013</c:v>
                </c:pt>
                <c:pt idx="295">
                  <c:v>0.013</c:v>
                </c:pt>
                <c:pt idx="296">
                  <c:v>0.013</c:v>
                </c:pt>
                <c:pt idx="297">
                  <c:v>0.013</c:v>
                </c:pt>
                <c:pt idx="298">
                  <c:v>0.013</c:v>
                </c:pt>
                <c:pt idx="299">
                  <c:v>0.013</c:v>
                </c:pt>
                <c:pt idx="300">
                  <c:v>0.013</c:v>
                </c:pt>
                <c:pt idx="301">
                  <c:v>0.012</c:v>
                </c:pt>
                <c:pt idx="302">
                  <c:v>0.012</c:v>
                </c:pt>
                <c:pt idx="303">
                  <c:v>0.013</c:v>
                </c:pt>
                <c:pt idx="304">
                  <c:v>0.013</c:v>
                </c:pt>
                <c:pt idx="305">
                  <c:v>0.012</c:v>
                </c:pt>
                <c:pt idx="306">
                  <c:v>0.013</c:v>
                </c:pt>
                <c:pt idx="307">
                  <c:v>0.013</c:v>
                </c:pt>
                <c:pt idx="308">
                  <c:v>0.012</c:v>
                </c:pt>
                <c:pt idx="309">
                  <c:v>0.012</c:v>
                </c:pt>
                <c:pt idx="310">
                  <c:v>0.013</c:v>
                </c:pt>
                <c:pt idx="311">
                  <c:v>0.013</c:v>
                </c:pt>
                <c:pt idx="312">
                  <c:v>0.013</c:v>
                </c:pt>
                <c:pt idx="313">
                  <c:v>0.013</c:v>
                </c:pt>
                <c:pt idx="314">
                  <c:v>0.013</c:v>
                </c:pt>
                <c:pt idx="315">
                  <c:v>0.014</c:v>
                </c:pt>
                <c:pt idx="316">
                  <c:v>0.014</c:v>
                </c:pt>
                <c:pt idx="317">
                  <c:v>0.014</c:v>
                </c:pt>
                <c:pt idx="318">
                  <c:v>0.015</c:v>
                </c:pt>
                <c:pt idx="319">
                  <c:v>0.015</c:v>
                </c:pt>
                <c:pt idx="320">
                  <c:v>0.016</c:v>
                </c:pt>
                <c:pt idx="321">
                  <c:v>0.016</c:v>
                </c:pt>
                <c:pt idx="322">
                  <c:v>0.017</c:v>
                </c:pt>
                <c:pt idx="323">
                  <c:v>0.017</c:v>
                </c:pt>
                <c:pt idx="324">
                  <c:v>0.018</c:v>
                </c:pt>
                <c:pt idx="325">
                  <c:v>0.019</c:v>
                </c:pt>
                <c:pt idx="326">
                  <c:v>0.021</c:v>
                </c:pt>
                <c:pt idx="327">
                  <c:v>0.022</c:v>
                </c:pt>
                <c:pt idx="328">
                  <c:v>0.022</c:v>
                </c:pt>
                <c:pt idx="329">
                  <c:v>0.024</c:v>
                </c:pt>
                <c:pt idx="330">
                  <c:v>0.025</c:v>
                </c:pt>
                <c:pt idx="331">
                  <c:v>0.026</c:v>
                </c:pt>
                <c:pt idx="332">
                  <c:v>0.027</c:v>
                </c:pt>
                <c:pt idx="333">
                  <c:v>0.028</c:v>
                </c:pt>
                <c:pt idx="334">
                  <c:v>0.029</c:v>
                </c:pt>
                <c:pt idx="335">
                  <c:v>0.03</c:v>
                </c:pt>
                <c:pt idx="336">
                  <c:v>0.031</c:v>
                </c:pt>
                <c:pt idx="337">
                  <c:v>0.032</c:v>
                </c:pt>
                <c:pt idx="338">
                  <c:v>0.034</c:v>
                </c:pt>
                <c:pt idx="339">
                  <c:v>0.036</c:v>
                </c:pt>
                <c:pt idx="340">
                  <c:v>0.037</c:v>
                </c:pt>
                <c:pt idx="341">
                  <c:v>0.039</c:v>
                </c:pt>
                <c:pt idx="342">
                  <c:v>0.04</c:v>
                </c:pt>
                <c:pt idx="343">
                  <c:v>0.042</c:v>
                </c:pt>
                <c:pt idx="344">
                  <c:v>0.043</c:v>
                </c:pt>
                <c:pt idx="345">
                  <c:v>0.045</c:v>
                </c:pt>
                <c:pt idx="346">
                  <c:v>0.047</c:v>
                </c:pt>
                <c:pt idx="347">
                  <c:v>0.049</c:v>
                </c:pt>
                <c:pt idx="348">
                  <c:v>0.05</c:v>
                </c:pt>
                <c:pt idx="349">
                  <c:v>0.051</c:v>
                </c:pt>
                <c:pt idx="350">
                  <c:v>0.052</c:v>
                </c:pt>
                <c:pt idx="351">
                  <c:v>0.054</c:v>
                </c:pt>
                <c:pt idx="352">
                  <c:v>0.056</c:v>
                </c:pt>
                <c:pt idx="353">
                  <c:v>0.058</c:v>
                </c:pt>
                <c:pt idx="354">
                  <c:v>0.059</c:v>
                </c:pt>
                <c:pt idx="355">
                  <c:v>0.061</c:v>
                </c:pt>
                <c:pt idx="356">
                  <c:v>0.062</c:v>
                </c:pt>
                <c:pt idx="357">
                  <c:v>0.063</c:v>
                </c:pt>
                <c:pt idx="358">
                  <c:v>0.065</c:v>
                </c:pt>
                <c:pt idx="359">
                  <c:v>0.068</c:v>
                </c:pt>
                <c:pt idx="360">
                  <c:v>0.07</c:v>
                </c:pt>
                <c:pt idx="361">
                  <c:v>0.071</c:v>
                </c:pt>
                <c:pt idx="362">
                  <c:v>0.072</c:v>
                </c:pt>
                <c:pt idx="363">
                  <c:v>0.074</c:v>
                </c:pt>
                <c:pt idx="364">
                  <c:v>0.076</c:v>
                </c:pt>
                <c:pt idx="365">
                  <c:v>0.077</c:v>
                </c:pt>
                <c:pt idx="366">
                  <c:v>0.079</c:v>
                </c:pt>
                <c:pt idx="367">
                  <c:v>0.082</c:v>
                </c:pt>
                <c:pt idx="368">
                  <c:v>0.083</c:v>
                </c:pt>
                <c:pt idx="369">
                  <c:v>0.086</c:v>
                </c:pt>
                <c:pt idx="370">
                  <c:v>0.087</c:v>
                </c:pt>
                <c:pt idx="371">
                  <c:v>0.089</c:v>
                </c:pt>
                <c:pt idx="372">
                  <c:v>0.091</c:v>
                </c:pt>
                <c:pt idx="373">
                  <c:v>0.093</c:v>
                </c:pt>
                <c:pt idx="374">
                  <c:v>0.095</c:v>
                </c:pt>
                <c:pt idx="375">
                  <c:v>0.097</c:v>
                </c:pt>
                <c:pt idx="376">
                  <c:v>0.099</c:v>
                </c:pt>
                <c:pt idx="377">
                  <c:v>0.101</c:v>
                </c:pt>
                <c:pt idx="378">
                  <c:v>0.103</c:v>
                </c:pt>
                <c:pt idx="379">
                  <c:v>0.105</c:v>
                </c:pt>
                <c:pt idx="380">
                  <c:v>0.106</c:v>
                </c:pt>
                <c:pt idx="381">
                  <c:v>0.108</c:v>
                </c:pt>
                <c:pt idx="382">
                  <c:v>0.11</c:v>
                </c:pt>
                <c:pt idx="383">
                  <c:v>0.111</c:v>
                </c:pt>
                <c:pt idx="384">
                  <c:v>0.113</c:v>
                </c:pt>
                <c:pt idx="385">
                  <c:v>0.115</c:v>
                </c:pt>
                <c:pt idx="386">
                  <c:v>0.117</c:v>
                </c:pt>
                <c:pt idx="387">
                  <c:v>0.118</c:v>
                </c:pt>
                <c:pt idx="388">
                  <c:v>0.122</c:v>
                </c:pt>
                <c:pt idx="389">
                  <c:v>0.124</c:v>
                </c:pt>
                <c:pt idx="390">
                  <c:v>0.126</c:v>
                </c:pt>
                <c:pt idx="391">
                  <c:v>0.128</c:v>
                </c:pt>
                <c:pt idx="392">
                  <c:v>0.129</c:v>
                </c:pt>
                <c:pt idx="393">
                  <c:v>0.13</c:v>
                </c:pt>
                <c:pt idx="394">
                  <c:v>0.132</c:v>
                </c:pt>
                <c:pt idx="395">
                  <c:v>0.134</c:v>
                </c:pt>
                <c:pt idx="396">
                  <c:v>0.136</c:v>
                </c:pt>
                <c:pt idx="397">
                  <c:v>0.138</c:v>
                </c:pt>
                <c:pt idx="398">
                  <c:v>0.14</c:v>
                </c:pt>
                <c:pt idx="399">
                  <c:v>0.143</c:v>
                </c:pt>
                <c:pt idx="400">
                  <c:v>0.146</c:v>
                </c:pt>
                <c:pt idx="401">
                  <c:v>0.149</c:v>
                </c:pt>
                <c:pt idx="402">
                  <c:v>0.15</c:v>
                </c:pt>
                <c:pt idx="403">
                  <c:v>0.152</c:v>
                </c:pt>
                <c:pt idx="404">
                  <c:v>0.153</c:v>
                </c:pt>
                <c:pt idx="405">
                  <c:v>0.154</c:v>
                </c:pt>
                <c:pt idx="406">
                  <c:v>0.157</c:v>
                </c:pt>
                <c:pt idx="407">
                  <c:v>0.16</c:v>
                </c:pt>
                <c:pt idx="408">
                  <c:v>0.163</c:v>
                </c:pt>
                <c:pt idx="409">
                  <c:v>0.165</c:v>
                </c:pt>
                <c:pt idx="410">
                  <c:v>0.167</c:v>
                </c:pt>
                <c:pt idx="411">
                  <c:v>0.168</c:v>
                </c:pt>
                <c:pt idx="412">
                  <c:v>0.171</c:v>
                </c:pt>
                <c:pt idx="413">
                  <c:v>0.174</c:v>
                </c:pt>
                <c:pt idx="414">
                  <c:v>0.177</c:v>
                </c:pt>
                <c:pt idx="415">
                  <c:v>0.179</c:v>
                </c:pt>
                <c:pt idx="416">
                  <c:v>0.18</c:v>
                </c:pt>
                <c:pt idx="417">
                  <c:v>0.182</c:v>
                </c:pt>
                <c:pt idx="418">
                  <c:v>0.184</c:v>
                </c:pt>
                <c:pt idx="419">
                  <c:v>0.187</c:v>
                </c:pt>
                <c:pt idx="420">
                  <c:v>0.19</c:v>
                </c:pt>
                <c:pt idx="421">
                  <c:v>0.192</c:v>
                </c:pt>
                <c:pt idx="422">
                  <c:v>0.194</c:v>
                </c:pt>
                <c:pt idx="423">
                  <c:v>0.197</c:v>
                </c:pt>
                <c:pt idx="424">
                  <c:v>0.199</c:v>
                </c:pt>
                <c:pt idx="425">
                  <c:v>0.199</c:v>
                </c:pt>
                <c:pt idx="426">
                  <c:v>0.203</c:v>
                </c:pt>
                <c:pt idx="427">
                  <c:v>0.206</c:v>
                </c:pt>
                <c:pt idx="428">
                  <c:v>0.209</c:v>
                </c:pt>
                <c:pt idx="429">
                  <c:v>0.213</c:v>
                </c:pt>
                <c:pt idx="430">
                  <c:v>0.215</c:v>
                </c:pt>
                <c:pt idx="431">
                  <c:v>0.217</c:v>
                </c:pt>
                <c:pt idx="432">
                  <c:v>0.221</c:v>
                </c:pt>
                <c:pt idx="433">
                  <c:v>0.223</c:v>
                </c:pt>
                <c:pt idx="434">
                  <c:v>0.226</c:v>
                </c:pt>
                <c:pt idx="435">
                  <c:v>0.225</c:v>
                </c:pt>
                <c:pt idx="436">
                  <c:v>0.227</c:v>
                </c:pt>
                <c:pt idx="437">
                  <c:v>0.23</c:v>
                </c:pt>
                <c:pt idx="438">
                  <c:v>0.232</c:v>
                </c:pt>
                <c:pt idx="439">
                  <c:v>0.234</c:v>
                </c:pt>
                <c:pt idx="440">
                  <c:v>0.237</c:v>
                </c:pt>
                <c:pt idx="441">
                  <c:v>0.241</c:v>
                </c:pt>
                <c:pt idx="442">
                  <c:v>0.244</c:v>
                </c:pt>
                <c:pt idx="443">
                  <c:v>0.244</c:v>
                </c:pt>
                <c:pt idx="444">
                  <c:v>0.247</c:v>
                </c:pt>
                <c:pt idx="445">
                  <c:v>0.252</c:v>
                </c:pt>
                <c:pt idx="446">
                  <c:v>0.254</c:v>
                </c:pt>
                <c:pt idx="447">
                  <c:v>0.255</c:v>
                </c:pt>
                <c:pt idx="448">
                  <c:v>0.257</c:v>
                </c:pt>
                <c:pt idx="449">
                  <c:v>0.264</c:v>
                </c:pt>
                <c:pt idx="450">
                  <c:v>0.268</c:v>
                </c:pt>
                <c:pt idx="451">
                  <c:v>0.267</c:v>
                </c:pt>
                <c:pt idx="452">
                  <c:v>0.269</c:v>
                </c:pt>
                <c:pt idx="453">
                  <c:v>0.273</c:v>
                </c:pt>
                <c:pt idx="454">
                  <c:v>0.276</c:v>
                </c:pt>
                <c:pt idx="455">
                  <c:v>0.28</c:v>
                </c:pt>
                <c:pt idx="456">
                  <c:v>0.281</c:v>
                </c:pt>
                <c:pt idx="457">
                  <c:v>0.283</c:v>
                </c:pt>
                <c:pt idx="458">
                  <c:v>0.288</c:v>
                </c:pt>
                <c:pt idx="459">
                  <c:v>0.287</c:v>
                </c:pt>
                <c:pt idx="460">
                  <c:v>0.289</c:v>
                </c:pt>
              </c:numCache>
            </c:numRef>
          </c:yVal>
          <c:smooth val="1"/>
        </c:ser>
        <c:ser>
          <c:idx val="3"/>
          <c:order val="3"/>
          <c:tx>
            <c:strRef>
              <c:f>Reference!$G$18</c:f>
              <c:strCache>
                <c:ptCount val="1"/>
                <c:pt idx="0">
                  <c:v> 171a Reference Bonar Phthalogen Blue Cotton Drill 1997 Mihok</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Reference!$B$19:$B$479</c:f>
              <c:numCache>
                <c:ptCount val="461"/>
                <c:pt idx="0">
                  <c:v>370</c:v>
                </c:pt>
                <c:pt idx="1">
                  <c:v>371</c:v>
                </c:pt>
                <c:pt idx="2">
                  <c:v>372</c:v>
                </c:pt>
                <c:pt idx="3">
                  <c:v>373</c:v>
                </c:pt>
                <c:pt idx="4">
                  <c:v>374</c:v>
                </c:pt>
                <c:pt idx="5">
                  <c:v>375</c:v>
                </c:pt>
                <c:pt idx="6">
                  <c:v>376</c:v>
                </c:pt>
                <c:pt idx="7">
                  <c:v>377</c:v>
                </c:pt>
                <c:pt idx="8">
                  <c:v>378</c:v>
                </c:pt>
                <c:pt idx="9">
                  <c:v>379</c:v>
                </c:pt>
                <c:pt idx="10">
                  <c:v>380</c:v>
                </c:pt>
                <c:pt idx="11">
                  <c:v>381</c:v>
                </c:pt>
                <c:pt idx="12">
                  <c:v>382</c:v>
                </c:pt>
                <c:pt idx="13">
                  <c:v>383</c:v>
                </c:pt>
                <c:pt idx="14">
                  <c:v>384</c:v>
                </c:pt>
                <c:pt idx="15">
                  <c:v>385</c:v>
                </c:pt>
                <c:pt idx="16">
                  <c:v>386</c:v>
                </c:pt>
                <c:pt idx="17">
                  <c:v>387</c:v>
                </c:pt>
                <c:pt idx="18">
                  <c:v>388</c:v>
                </c:pt>
                <c:pt idx="19">
                  <c:v>389</c:v>
                </c:pt>
                <c:pt idx="20">
                  <c:v>390</c:v>
                </c:pt>
                <c:pt idx="21">
                  <c:v>391</c:v>
                </c:pt>
                <c:pt idx="22">
                  <c:v>392</c:v>
                </c:pt>
                <c:pt idx="23">
                  <c:v>393</c:v>
                </c:pt>
                <c:pt idx="24">
                  <c:v>394</c:v>
                </c:pt>
                <c:pt idx="25">
                  <c:v>395</c:v>
                </c:pt>
                <c:pt idx="26">
                  <c:v>396</c:v>
                </c:pt>
                <c:pt idx="27">
                  <c:v>397</c:v>
                </c:pt>
                <c:pt idx="28">
                  <c:v>398</c:v>
                </c:pt>
                <c:pt idx="29">
                  <c:v>399</c:v>
                </c:pt>
                <c:pt idx="30">
                  <c:v>400</c:v>
                </c:pt>
                <c:pt idx="31">
                  <c:v>401</c:v>
                </c:pt>
                <c:pt idx="32">
                  <c:v>402</c:v>
                </c:pt>
                <c:pt idx="33">
                  <c:v>403</c:v>
                </c:pt>
                <c:pt idx="34">
                  <c:v>404</c:v>
                </c:pt>
                <c:pt idx="35">
                  <c:v>405</c:v>
                </c:pt>
                <c:pt idx="36">
                  <c:v>406</c:v>
                </c:pt>
                <c:pt idx="37">
                  <c:v>407</c:v>
                </c:pt>
                <c:pt idx="38">
                  <c:v>408</c:v>
                </c:pt>
                <c:pt idx="39">
                  <c:v>409</c:v>
                </c:pt>
                <c:pt idx="40">
                  <c:v>410</c:v>
                </c:pt>
                <c:pt idx="41">
                  <c:v>411</c:v>
                </c:pt>
                <c:pt idx="42">
                  <c:v>412</c:v>
                </c:pt>
                <c:pt idx="43">
                  <c:v>413</c:v>
                </c:pt>
                <c:pt idx="44">
                  <c:v>414</c:v>
                </c:pt>
                <c:pt idx="45">
                  <c:v>415</c:v>
                </c:pt>
                <c:pt idx="46">
                  <c:v>416</c:v>
                </c:pt>
                <c:pt idx="47">
                  <c:v>417</c:v>
                </c:pt>
                <c:pt idx="48">
                  <c:v>418</c:v>
                </c:pt>
                <c:pt idx="49">
                  <c:v>419</c:v>
                </c:pt>
                <c:pt idx="50">
                  <c:v>420</c:v>
                </c:pt>
                <c:pt idx="51">
                  <c:v>421</c:v>
                </c:pt>
                <c:pt idx="52">
                  <c:v>422</c:v>
                </c:pt>
                <c:pt idx="53">
                  <c:v>423</c:v>
                </c:pt>
                <c:pt idx="54">
                  <c:v>424</c:v>
                </c:pt>
                <c:pt idx="55">
                  <c:v>425</c:v>
                </c:pt>
                <c:pt idx="56">
                  <c:v>426</c:v>
                </c:pt>
                <c:pt idx="57">
                  <c:v>427</c:v>
                </c:pt>
                <c:pt idx="58">
                  <c:v>428</c:v>
                </c:pt>
                <c:pt idx="59">
                  <c:v>429</c:v>
                </c:pt>
                <c:pt idx="60">
                  <c:v>430</c:v>
                </c:pt>
                <c:pt idx="61">
                  <c:v>431</c:v>
                </c:pt>
                <c:pt idx="62">
                  <c:v>432</c:v>
                </c:pt>
                <c:pt idx="63">
                  <c:v>433</c:v>
                </c:pt>
                <c:pt idx="64">
                  <c:v>434</c:v>
                </c:pt>
                <c:pt idx="65">
                  <c:v>435</c:v>
                </c:pt>
                <c:pt idx="66">
                  <c:v>436</c:v>
                </c:pt>
                <c:pt idx="67">
                  <c:v>437</c:v>
                </c:pt>
                <c:pt idx="68">
                  <c:v>438</c:v>
                </c:pt>
                <c:pt idx="69">
                  <c:v>439</c:v>
                </c:pt>
                <c:pt idx="70">
                  <c:v>440</c:v>
                </c:pt>
                <c:pt idx="71">
                  <c:v>441</c:v>
                </c:pt>
                <c:pt idx="72">
                  <c:v>442</c:v>
                </c:pt>
                <c:pt idx="73">
                  <c:v>443</c:v>
                </c:pt>
                <c:pt idx="74">
                  <c:v>444</c:v>
                </c:pt>
                <c:pt idx="75">
                  <c:v>445</c:v>
                </c:pt>
                <c:pt idx="76">
                  <c:v>446</c:v>
                </c:pt>
                <c:pt idx="77">
                  <c:v>447</c:v>
                </c:pt>
                <c:pt idx="78">
                  <c:v>448</c:v>
                </c:pt>
                <c:pt idx="79">
                  <c:v>449</c:v>
                </c:pt>
                <c:pt idx="80">
                  <c:v>450</c:v>
                </c:pt>
                <c:pt idx="81">
                  <c:v>451</c:v>
                </c:pt>
                <c:pt idx="82">
                  <c:v>452</c:v>
                </c:pt>
                <c:pt idx="83">
                  <c:v>453</c:v>
                </c:pt>
                <c:pt idx="84">
                  <c:v>454</c:v>
                </c:pt>
                <c:pt idx="85">
                  <c:v>455</c:v>
                </c:pt>
                <c:pt idx="86">
                  <c:v>456</c:v>
                </c:pt>
                <c:pt idx="87">
                  <c:v>457</c:v>
                </c:pt>
                <c:pt idx="88">
                  <c:v>458</c:v>
                </c:pt>
                <c:pt idx="89">
                  <c:v>459</c:v>
                </c:pt>
                <c:pt idx="90">
                  <c:v>460</c:v>
                </c:pt>
                <c:pt idx="91">
                  <c:v>461</c:v>
                </c:pt>
                <c:pt idx="92">
                  <c:v>462</c:v>
                </c:pt>
                <c:pt idx="93">
                  <c:v>463</c:v>
                </c:pt>
                <c:pt idx="94">
                  <c:v>464</c:v>
                </c:pt>
                <c:pt idx="95">
                  <c:v>465</c:v>
                </c:pt>
                <c:pt idx="96">
                  <c:v>466</c:v>
                </c:pt>
                <c:pt idx="97">
                  <c:v>467</c:v>
                </c:pt>
                <c:pt idx="98">
                  <c:v>468</c:v>
                </c:pt>
                <c:pt idx="99">
                  <c:v>469</c:v>
                </c:pt>
                <c:pt idx="100">
                  <c:v>470</c:v>
                </c:pt>
                <c:pt idx="101">
                  <c:v>471</c:v>
                </c:pt>
                <c:pt idx="102">
                  <c:v>472</c:v>
                </c:pt>
                <c:pt idx="103">
                  <c:v>473</c:v>
                </c:pt>
                <c:pt idx="104">
                  <c:v>474</c:v>
                </c:pt>
                <c:pt idx="105">
                  <c:v>475</c:v>
                </c:pt>
                <c:pt idx="106">
                  <c:v>476</c:v>
                </c:pt>
                <c:pt idx="107">
                  <c:v>477</c:v>
                </c:pt>
                <c:pt idx="108">
                  <c:v>478</c:v>
                </c:pt>
                <c:pt idx="109">
                  <c:v>479</c:v>
                </c:pt>
                <c:pt idx="110">
                  <c:v>480</c:v>
                </c:pt>
                <c:pt idx="111">
                  <c:v>481</c:v>
                </c:pt>
                <c:pt idx="112">
                  <c:v>482</c:v>
                </c:pt>
                <c:pt idx="113">
                  <c:v>483</c:v>
                </c:pt>
                <c:pt idx="114">
                  <c:v>484</c:v>
                </c:pt>
                <c:pt idx="115">
                  <c:v>485</c:v>
                </c:pt>
                <c:pt idx="116">
                  <c:v>486</c:v>
                </c:pt>
                <c:pt idx="117">
                  <c:v>487</c:v>
                </c:pt>
                <c:pt idx="118">
                  <c:v>488</c:v>
                </c:pt>
                <c:pt idx="119">
                  <c:v>489</c:v>
                </c:pt>
                <c:pt idx="120">
                  <c:v>490</c:v>
                </c:pt>
                <c:pt idx="121">
                  <c:v>491</c:v>
                </c:pt>
                <c:pt idx="122">
                  <c:v>492</c:v>
                </c:pt>
                <c:pt idx="123">
                  <c:v>493</c:v>
                </c:pt>
                <c:pt idx="124">
                  <c:v>494</c:v>
                </c:pt>
                <c:pt idx="125">
                  <c:v>495</c:v>
                </c:pt>
                <c:pt idx="126">
                  <c:v>496</c:v>
                </c:pt>
                <c:pt idx="127">
                  <c:v>497</c:v>
                </c:pt>
                <c:pt idx="128">
                  <c:v>498</c:v>
                </c:pt>
                <c:pt idx="129">
                  <c:v>499</c:v>
                </c:pt>
                <c:pt idx="130">
                  <c:v>500</c:v>
                </c:pt>
                <c:pt idx="131">
                  <c:v>501</c:v>
                </c:pt>
                <c:pt idx="132">
                  <c:v>502</c:v>
                </c:pt>
                <c:pt idx="133">
                  <c:v>503</c:v>
                </c:pt>
                <c:pt idx="134">
                  <c:v>504</c:v>
                </c:pt>
                <c:pt idx="135">
                  <c:v>505</c:v>
                </c:pt>
                <c:pt idx="136">
                  <c:v>506</c:v>
                </c:pt>
                <c:pt idx="137">
                  <c:v>507</c:v>
                </c:pt>
                <c:pt idx="138">
                  <c:v>508</c:v>
                </c:pt>
                <c:pt idx="139">
                  <c:v>509</c:v>
                </c:pt>
                <c:pt idx="140">
                  <c:v>510</c:v>
                </c:pt>
                <c:pt idx="141">
                  <c:v>511</c:v>
                </c:pt>
                <c:pt idx="142">
                  <c:v>512</c:v>
                </c:pt>
                <c:pt idx="143">
                  <c:v>513</c:v>
                </c:pt>
                <c:pt idx="144">
                  <c:v>514</c:v>
                </c:pt>
                <c:pt idx="145">
                  <c:v>515</c:v>
                </c:pt>
                <c:pt idx="146">
                  <c:v>516</c:v>
                </c:pt>
                <c:pt idx="147">
                  <c:v>517</c:v>
                </c:pt>
                <c:pt idx="148">
                  <c:v>518</c:v>
                </c:pt>
                <c:pt idx="149">
                  <c:v>519</c:v>
                </c:pt>
                <c:pt idx="150">
                  <c:v>520</c:v>
                </c:pt>
                <c:pt idx="151">
                  <c:v>521</c:v>
                </c:pt>
                <c:pt idx="152">
                  <c:v>522</c:v>
                </c:pt>
                <c:pt idx="153">
                  <c:v>523</c:v>
                </c:pt>
                <c:pt idx="154">
                  <c:v>524</c:v>
                </c:pt>
                <c:pt idx="155">
                  <c:v>525</c:v>
                </c:pt>
                <c:pt idx="156">
                  <c:v>526</c:v>
                </c:pt>
                <c:pt idx="157">
                  <c:v>527</c:v>
                </c:pt>
                <c:pt idx="158">
                  <c:v>528</c:v>
                </c:pt>
                <c:pt idx="159">
                  <c:v>529</c:v>
                </c:pt>
                <c:pt idx="160">
                  <c:v>530</c:v>
                </c:pt>
                <c:pt idx="161">
                  <c:v>531</c:v>
                </c:pt>
                <c:pt idx="162">
                  <c:v>532</c:v>
                </c:pt>
                <c:pt idx="163">
                  <c:v>533</c:v>
                </c:pt>
                <c:pt idx="164">
                  <c:v>534</c:v>
                </c:pt>
                <c:pt idx="165">
                  <c:v>535</c:v>
                </c:pt>
                <c:pt idx="166">
                  <c:v>536</c:v>
                </c:pt>
                <c:pt idx="167">
                  <c:v>537</c:v>
                </c:pt>
                <c:pt idx="168">
                  <c:v>538</c:v>
                </c:pt>
                <c:pt idx="169">
                  <c:v>539</c:v>
                </c:pt>
                <c:pt idx="170">
                  <c:v>540</c:v>
                </c:pt>
                <c:pt idx="171">
                  <c:v>541</c:v>
                </c:pt>
                <c:pt idx="172">
                  <c:v>542</c:v>
                </c:pt>
                <c:pt idx="173">
                  <c:v>543</c:v>
                </c:pt>
                <c:pt idx="174">
                  <c:v>544</c:v>
                </c:pt>
                <c:pt idx="175">
                  <c:v>545</c:v>
                </c:pt>
                <c:pt idx="176">
                  <c:v>546</c:v>
                </c:pt>
                <c:pt idx="177">
                  <c:v>547</c:v>
                </c:pt>
                <c:pt idx="178">
                  <c:v>548</c:v>
                </c:pt>
                <c:pt idx="179">
                  <c:v>549</c:v>
                </c:pt>
                <c:pt idx="180">
                  <c:v>550</c:v>
                </c:pt>
                <c:pt idx="181">
                  <c:v>551</c:v>
                </c:pt>
                <c:pt idx="182">
                  <c:v>552</c:v>
                </c:pt>
                <c:pt idx="183">
                  <c:v>553</c:v>
                </c:pt>
                <c:pt idx="184">
                  <c:v>554</c:v>
                </c:pt>
                <c:pt idx="185">
                  <c:v>555</c:v>
                </c:pt>
                <c:pt idx="186">
                  <c:v>556</c:v>
                </c:pt>
                <c:pt idx="187">
                  <c:v>557</c:v>
                </c:pt>
                <c:pt idx="188">
                  <c:v>558</c:v>
                </c:pt>
                <c:pt idx="189">
                  <c:v>559</c:v>
                </c:pt>
                <c:pt idx="190">
                  <c:v>560</c:v>
                </c:pt>
                <c:pt idx="191">
                  <c:v>561</c:v>
                </c:pt>
                <c:pt idx="192">
                  <c:v>562</c:v>
                </c:pt>
                <c:pt idx="193">
                  <c:v>563</c:v>
                </c:pt>
                <c:pt idx="194">
                  <c:v>564</c:v>
                </c:pt>
                <c:pt idx="195">
                  <c:v>565</c:v>
                </c:pt>
                <c:pt idx="196">
                  <c:v>566</c:v>
                </c:pt>
                <c:pt idx="197">
                  <c:v>567</c:v>
                </c:pt>
                <c:pt idx="198">
                  <c:v>568</c:v>
                </c:pt>
                <c:pt idx="199">
                  <c:v>569</c:v>
                </c:pt>
                <c:pt idx="200">
                  <c:v>570</c:v>
                </c:pt>
                <c:pt idx="201">
                  <c:v>571</c:v>
                </c:pt>
                <c:pt idx="202">
                  <c:v>572</c:v>
                </c:pt>
                <c:pt idx="203">
                  <c:v>573</c:v>
                </c:pt>
                <c:pt idx="204">
                  <c:v>574</c:v>
                </c:pt>
                <c:pt idx="205">
                  <c:v>575</c:v>
                </c:pt>
                <c:pt idx="206">
                  <c:v>576</c:v>
                </c:pt>
                <c:pt idx="207">
                  <c:v>577</c:v>
                </c:pt>
                <c:pt idx="208">
                  <c:v>578</c:v>
                </c:pt>
                <c:pt idx="209">
                  <c:v>579</c:v>
                </c:pt>
                <c:pt idx="210">
                  <c:v>580</c:v>
                </c:pt>
                <c:pt idx="211">
                  <c:v>581</c:v>
                </c:pt>
                <c:pt idx="212">
                  <c:v>582</c:v>
                </c:pt>
                <c:pt idx="213">
                  <c:v>583</c:v>
                </c:pt>
                <c:pt idx="214">
                  <c:v>584</c:v>
                </c:pt>
                <c:pt idx="215">
                  <c:v>585</c:v>
                </c:pt>
                <c:pt idx="216">
                  <c:v>586</c:v>
                </c:pt>
                <c:pt idx="217">
                  <c:v>587</c:v>
                </c:pt>
                <c:pt idx="218">
                  <c:v>588</c:v>
                </c:pt>
                <c:pt idx="219">
                  <c:v>589</c:v>
                </c:pt>
                <c:pt idx="220">
                  <c:v>590</c:v>
                </c:pt>
                <c:pt idx="221">
                  <c:v>591</c:v>
                </c:pt>
                <c:pt idx="222">
                  <c:v>592</c:v>
                </c:pt>
                <c:pt idx="223">
                  <c:v>593</c:v>
                </c:pt>
                <c:pt idx="224">
                  <c:v>594</c:v>
                </c:pt>
                <c:pt idx="225">
                  <c:v>595</c:v>
                </c:pt>
                <c:pt idx="226">
                  <c:v>596</c:v>
                </c:pt>
                <c:pt idx="227">
                  <c:v>597</c:v>
                </c:pt>
                <c:pt idx="228">
                  <c:v>598</c:v>
                </c:pt>
                <c:pt idx="229">
                  <c:v>599</c:v>
                </c:pt>
                <c:pt idx="230">
                  <c:v>600</c:v>
                </c:pt>
                <c:pt idx="231">
                  <c:v>601</c:v>
                </c:pt>
                <c:pt idx="232">
                  <c:v>602</c:v>
                </c:pt>
                <c:pt idx="233">
                  <c:v>603</c:v>
                </c:pt>
                <c:pt idx="234">
                  <c:v>604</c:v>
                </c:pt>
                <c:pt idx="235">
                  <c:v>605</c:v>
                </c:pt>
                <c:pt idx="236">
                  <c:v>606</c:v>
                </c:pt>
                <c:pt idx="237">
                  <c:v>607</c:v>
                </c:pt>
                <c:pt idx="238">
                  <c:v>608</c:v>
                </c:pt>
                <c:pt idx="239">
                  <c:v>609</c:v>
                </c:pt>
                <c:pt idx="240">
                  <c:v>610</c:v>
                </c:pt>
                <c:pt idx="241">
                  <c:v>611</c:v>
                </c:pt>
                <c:pt idx="242">
                  <c:v>612</c:v>
                </c:pt>
                <c:pt idx="243">
                  <c:v>613</c:v>
                </c:pt>
                <c:pt idx="244">
                  <c:v>614</c:v>
                </c:pt>
                <c:pt idx="245">
                  <c:v>615</c:v>
                </c:pt>
                <c:pt idx="246">
                  <c:v>616</c:v>
                </c:pt>
                <c:pt idx="247">
                  <c:v>617</c:v>
                </c:pt>
                <c:pt idx="248">
                  <c:v>618</c:v>
                </c:pt>
                <c:pt idx="249">
                  <c:v>619</c:v>
                </c:pt>
                <c:pt idx="250">
                  <c:v>620</c:v>
                </c:pt>
                <c:pt idx="251">
                  <c:v>621</c:v>
                </c:pt>
                <c:pt idx="252">
                  <c:v>622</c:v>
                </c:pt>
                <c:pt idx="253">
                  <c:v>623</c:v>
                </c:pt>
                <c:pt idx="254">
                  <c:v>624</c:v>
                </c:pt>
                <c:pt idx="255">
                  <c:v>625</c:v>
                </c:pt>
                <c:pt idx="256">
                  <c:v>626</c:v>
                </c:pt>
                <c:pt idx="257">
                  <c:v>627</c:v>
                </c:pt>
                <c:pt idx="258">
                  <c:v>628</c:v>
                </c:pt>
                <c:pt idx="259">
                  <c:v>629</c:v>
                </c:pt>
                <c:pt idx="260">
                  <c:v>630</c:v>
                </c:pt>
                <c:pt idx="261">
                  <c:v>631</c:v>
                </c:pt>
                <c:pt idx="262">
                  <c:v>632</c:v>
                </c:pt>
                <c:pt idx="263">
                  <c:v>633</c:v>
                </c:pt>
                <c:pt idx="264">
                  <c:v>634</c:v>
                </c:pt>
                <c:pt idx="265">
                  <c:v>635</c:v>
                </c:pt>
                <c:pt idx="266">
                  <c:v>636</c:v>
                </c:pt>
                <c:pt idx="267">
                  <c:v>637</c:v>
                </c:pt>
                <c:pt idx="268">
                  <c:v>638</c:v>
                </c:pt>
                <c:pt idx="269">
                  <c:v>639</c:v>
                </c:pt>
                <c:pt idx="270">
                  <c:v>640</c:v>
                </c:pt>
                <c:pt idx="271">
                  <c:v>641</c:v>
                </c:pt>
                <c:pt idx="272">
                  <c:v>642</c:v>
                </c:pt>
                <c:pt idx="273">
                  <c:v>643</c:v>
                </c:pt>
                <c:pt idx="274">
                  <c:v>644</c:v>
                </c:pt>
                <c:pt idx="275">
                  <c:v>645</c:v>
                </c:pt>
                <c:pt idx="276">
                  <c:v>646</c:v>
                </c:pt>
                <c:pt idx="277">
                  <c:v>647</c:v>
                </c:pt>
                <c:pt idx="278">
                  <c:v>648</c:v>
                </c:pt>
                <c:pt idx="279">
                  <c:v>649</c:v>
                </c:pt>
                <c:pt idx="280">
                  <c:v>650</c:v>
                </c:pt>
                <c:pt idx="281">
                  <c:v>651</c:v>
                </c:pt>
                <c:pt idx="282">
                  <c:v>652</c:v>
                </c:pt>
                <c:pt idx="283">
                  <c:v>653</c:v>
                </c:pt>
                <c:pt idx="284">
                  <c:v>654</c:v>
                </c:pt>
                <c:pt idx="285">
                  <c:v>655</c:v>
                </c:pt>
                <c:pt idx="286">
                  <c:v>656</c:v>
                </c:pt>
                <c:pt idx="287">
                  <c:v>657</c:v>
                </c:pt>
                <c:pt idx="288">
                  <c:v>658</c:v>
                </c:pt>
                <c:pt idx="289">
                  <c:v>659</c:v>
                </c:pt>
                <c:pt idx="290">
                  <c:v>660</c:v>
                </c:pt>
                <c:pt idx="291">
                  <c:v>661</c:v>
                </c:pt>
                <c:pt idx="292">
                  <c:v>662</c:v>
                </c:pt>
                <c:pt idx="293">
                  <c:v>663</c:v>
                </c:pt>
                <c:pt idx="294">
                  <c:v>664</c:v>
                </c:pt>
                <c:pt idx="295">
                  <c:v>665</c:v>
                </c:pt>
                <c:pt idx="296">
                  <c:v>666</c:v>
                </c:pt>
                <c:pt idx="297">
                  <c:v>667</c:v>
                </c:pt>
                <c:pt idx="298">
                  <c:v>668</c:v>
                </c:pt>
                <c:pt idx="299">
                  <c:v>669</c:v>
                </c:pt>
                <c:pt idx="300">
                  <c:v>670</c:v>
                </c:pt>
                <c:pt idx="301">
                  <c:v>671</c:v>
                </c:pt>
                <c:pt idx="302">
                  <c:v>672</c:v>
                </c:pt>
                <c:pt idx="303">
                  <c:v>673</c:v>
                </c:pt>
                <c:pt idx="304">
                  <c:v>674</c:v>
                </c:pt>
                <c:pt idx="305">
                  <c:v>675</c:v>
                </c:pt>
                <c:pt idx="306">
                  <c:v>676</c:v>
                </c:pt>
                <c:pt idx="307">
                  <c:v>677</c:v>
                </c:pt>
                <c:pt idx="308">
                  <c:v>678</c:v>
                </c:pt>
                <c:pt idx="309">
                  <c:v>679</c:v>
                </c:pt>
                <c:pt idx="310">
                  <c:v>680</c:v>
                </c:pt>
                <c:pt idx="311">
                  <c:v>681</c:v>
                </c:pt>
                <c:pt idx="312">
                  <c:v>682</c:v>
                </c:pt>
                <c:pt idx="313">
                  <c:v>683</c:v>
                </c:pt>
                <c:pt idx="314">
                  <c:v>684</c:v>
                </c:pt>
                <c:pt idx="315">
                  <c:v>685</c:v>
                </c:pt>
                <c:pt idx="316">
                  <c:v>686</c:v>
                </c:pt>
                <c:pt idx="317">
                  <c:v>687</c:v>
                </c:pt>
                <c:pt idx="318">
                  <c:v>688</c:v>
                </c:pt>
                <c:pt idx="319">
                  <c:v>689</c:v>
                </c:pt>
                <c:pt idx="320">
                  <c:v>690</c:v>
                </c:pt>
                <c:pt idx="321">
                  <c:v>691</c:v>
                </c:pt>
                <c:pt idx="322">
                  <c:v>692</c:v>
                </c:pt>
                <c:pt idx="323">
                  <c:v>693</c:v>
                </c:pt>
                <c:pt idx="324">
                  <c:v>694</c:v>
                </c:pt>
                <c:pt idx="325">
                  <c:v>695</c:v>
                </c:pt>
                <c:pt idx="326">
                  <c:v>696</c:v>
                </c:pt>
                <c:pt idx="327">
                  <c:v>697</c:v>
                </c:pt>
                <c:pt idx="328">
                  <c:v>698</c:v>
                </c:pt>
                <c:pt idx="329">
                  <c:v>699</c:v>
                </c:pt>
                <c:pt idx="330">
                  <c:v>700</c:v>
                </c:pt>
                <c:pt idx="331">
                  <c:v>701</c:v>
                </c:pt>
                <c:pt idx="332">
                  <c:v>702</c:v>
                </c:pt>
                <c:pt idx="333">
                  <c:v>703</c:v>
                </c:pt>
                <c:pt idx="334">
                  <c:v>704</c:v>
                </c:pt>
                <c:pt idx="335">
                  <c:v>705</c:v>
                </c:pt>
                <c:pt idx="336">
                  <c:v>706</c:v>
                </c:pt>
                <c:pt idx="337">
                  <c:v>707</c:v>
                </c:pt>
                <c:pt idx="338">
                  <c:v>708</c:v>
                </c:pt>
                <c:pt idx="339">
                  <c:v>709</c:v>
                </c:pt>
                <c:pt idx="340">
                  <c:v>710</c:v>
                </c:pt>
                <c:pt idx="341">
                  <c:v>711</c:v>
                </c:pt>
                <c:pt idx="342">
                  <c:v>712</c:v>
                </c:pt>
                <c:pt idx="343">
                  <c:v>713</c:v>
                </c:pt>
                <c:pt idx="344">
                  <c:v>714</c:v>
                </c:pt>
                <c:pt idx="345">
                  <c:v>715</c:v>
                </c:pt>
                <c:pt idx="346">
                  <c:v>716</c:v>
                </c:pt>
                <c:pt idx="347">
                  <c:v>717</c:v>
                </c:pt>
                <c:pt idx="348">
                  <c:v>718</c:v>
                </c:pt>
                <c:pt idx="349">
                  <c:v>719</c:v>
                </c:pt>
                <c:pt idx="350">
                  <c:v>720</c:v>
                </c:pt>
                <c:pt idx="351">
                  <c:v>721</c:v>
                </c:pt>
                <c:pt idx="352">
                  <c:v>722</c:v>
                </c:pt>
                <c:pt idx="353">
                  <c:v>723</c:v>
                </c:pt>
                <c:pt idx="354">
                  <c:v>724</c:v>
                </c:pt>
                <c:pt idx="355">
                  <c:v>725</c:v>
                </c:pt>
                <c:pt idx="356">
                  <c:v>726</c:v>
                </c:pt>
                <c:pt idx="357">
                  <c:v>727</c:v>
                </c:pt>
                <c:pt idx="358">
                  <c:v>728</c:v>
                </c:pt>
                <c:pt idx="359">
                  <c:v>729</c:v>
                </c:pt>
                <c:pt idx="360">
                  <c:v>730</c:v>
                </c:pt>
                <c:pt idx="361">
                  <c:v>731</c:v>
                </c:pt>
                <c:pt idx="362">
                  <c:v>732</c:v>
                </c:pt>
                <c:pt idx="363">
                  <c:v>733</c:v>
                </c:pt>
                <c:pt idx="364">
                  <c:v>734</c:v>
                </c:pt>
                <c:pt idx="365">
                  <c:v>735</c:v>
                </c:pt>
                <c:pt idx="366">
                  <c:v>736</c:v>
                </c:pt>
                <c:pt idx="367">
                  <c:v>737</c:v>
                </c:pt>
                <c:pt idx="368">
                  <c:v>738</c:v>
                </c:pt>
                <c:pt idx="369">
                  <c:v>739</c:v>
                </c:pt>
                <c:pt idx="370">
                  <c:v>740</c:v>
                </c:pt>
                <c:pt idx="371">
                  <c:v>741</c:v>
                </c:pt>
                <c:pt idx="372">
                  <c:v>742</c:v>
                </c:pt>
                <c:pt idx="373">
                  <c:v>743</c:v>
                </c:pt>
                <c:pt idx="374">
                  <c:v>744</c:v>
                </c:pt>
                <c:pt idx="375">
                  <c:v>745</c:v>
                </c:pt>
                <c:pt idx="376">
                  <c:v>746</c:v>
                </c:pt>
                <c:pt idx="377">
                  <c:v>747</c:v>
                </c:pt>
                <c:pt idx="378">
                  <c:v>748</c:v>
                </c:pt>
                <c:pt idx="379">
                  <c:v>749</c:v>
                </c:pt>
                <c:pt idx="380">
                  <c:v>750</c:v>
                </c:pt>
                <c:pt idx="381">
                  <c:v>751</c:v>
                </c:pt>
                <c:pt idx="382">
                  <c:v>752</c:v>
                </c:pt>
                <c:pt idx="383">
                  <c:v>753</c:v>
                </c:pt>
                <c:pt idx="384">
                  <c:v>754</c:v>
                </c:pt>
                <c:pt idx="385">
                  <c:v>755</c:v>
                </c:pt>
                <c:pt idx="386">
                  <c:v>756</c:v>
                </c:pt>
                <c:pt idx="387">
                  <c:v>757</c:v>
                </c:pt>
                <c:pt idx="388">
                  <c:v>758</c:v>
                </c:pt>
                <c:pt idx="389">
                  <c:v>759</c:v>
                </c:pt>
                <c:pt idx="390">
                  <c:v>760</c:v>
                </c:pt>
                <c:pt idx="391">
                  <c:v>761</c:v>
                </c:pt>
                <c:pt idx="392">
                  <c:v>762</c:v>
                </c:pt>
                <c:pt idx="393">
                  <c:v>763</c:v>
                </c:pt>
                <c:pt idx="394">
                  <c:v>764</c:v>
                </c:pt>
                <c:pt idx="395">
                  <c:v>765</c:v>
                </c:pt>
                <c:pt idx="396">
                  <c:v>766</c:v>
                </c:pt>
                <c:pt idx="397">
                  <c:v>767</c:v>
                </c:pt>
                <c:pt idx="398">
                  <c:v>768</c:v>
                </c:pt>
                <c:pt idx="399">
                  <c:v>769</c:v>
                </c:pt>
                <c:pt idx="400">
                  <c:v>770</c:v>
                </c:pt>
                <c:pt idx="401">
                  <c:v>771</c:v>
                </c:pt>
                <c:pt idx="402">
                  <c:v>772</c:v>
                </c:pt>
                <c:pt idx="403">
                  <c:v>773</c:v>
                </c:pt>
                <c:pt idx="404">
                  <c:v>774</c:v>
                </c:pt>
                <c:pt idx="405">
                  <c:v>775</c:v>
                </c:pt>
                <c:pt idx="406">
                  <c:v>776</c:v>
                </c:pt>
                <c:pt idx="407">
                  <c:v>777</c:v>
                </c:pt>
                <c:pt idx="408">
                  <c:v>778</c:v>
                </c:pt>
                <c:pt idx="409">
                  <c:v>779</c:v>
                </c:pt>
                <c:pt idx="410">
                  <c:v>780</c:v>
                </c:pt>
                <c:pt idx="411">
                  <c:v>781</c:v>
                </c:pt>
                <c:pt idx="412">
                  <c:v>782</c:v>
                </c:pt>
                <c:pt idx="413">
                  <c:v>783</c:v>
                </c:pt>
                <c:pt idx="414">
                  <c:v>784</c:v>
                </c:pt>
                <c:pt idx="415">
                  <c:v>785</c:v>
                </c:pt>
                <c:pt idx="416">
                  <c:v>786</c:v>
                </c:pt>
                <c:pt idx="417">
                  <c:v>787</c:v>
                </c:pt>
                <c:pt idx="418">
                  <c:v>788</c:v>
                </c:pt>
                <c:pt idx="419">
                  <c:v>789</c:v>
                </c:pt>
                <c:pt idx="420">
                  <c:v>790</c:v>
                </c:pt>
                <c:pt idx="421">
                  <c:v>791</c:v>
                </c:pt>
                <c:pt idx="422">
                  <c:v>792</c:v>
                </c:pt>
                <c:pt idx="423">
                  <c:v>793</c:v>
                </c:pt>
                <c:pt idx="424">
                  <c:v>794</c:v>
                </c:pt>
                <c:pt idx="425">
                  <c:v>795</c:v>
                </c:pt>
                <c:pt idx="426">
                  <c:v>796</c:v>
                </c:pt>
                <c:pt idx="427">
                  <c:v>797</c:v>
                </c:pt>
                <c:pt idx="428">
                  <c:v>798</c:v>
                </c:pt>
                <c:pt idx="429">
                  <c:v>799</c:v>
                </c:pt>
                <c:pt idx="430">
                  <c:v>800</c:v>
                </c:pt>
                <c:pt idx="431">
                  <c:v>801</c:v>
                </c:pt>
                <c:pt idx="432">
                  <c:v>802</c:v>
                </c:pt>
                <c:pt idx="433">
                  <c:v>803</c:v>
                </c:pt>
                <c:pt idx="434">
                  <c:v>804</c:v>
                </c:pt>
                <c:pt idx="435">
                  <c:v>805</c:v>
                </c:pt>
                <c:pt idx="436">
                  <c:v>806</c:v>
                </c:pt>
                <c:pt idx="437">
                  <c:v>807</c:v>
                </c:pt>
                <c:pt idx="438">
                  <c:v>808</c:v>
                </c:pt>
                <c:pt idx="439">
                  <c:v>809</c:v>
                </c:pt>
                <c:pt idx="440">
                  <c:v>810</c:v>
                </c:pt>
                <c:pt idx="441">
                  <c:v>811</c:v>
                </c:pt>
                <c:pt idx="442">
                  <c:v>812</c:v>
                </c:pt>
                <c:pt idx="443">
                  <c:v>813</c:v>
                </c:pt>
                <c:pt idx="444">
                  <c:v>814</c:v>
                </c:pt>
                <c:pt idx="445">
                  <c:v>815</c:v>
                </c:pt>
                <c:pt idx="446">
                  <c:v>816</c:v>
                </c:pt>
                <c:pt idx="447">
                  <c:v>817</c:v>
                </c:pt>
                <c:pt idx="448">
                  <c:v>818</c:v>
                </c:pt>
                <c:pt idx="449">
                  <c:v>819</c:v>
                </c:pt>
                <c:pt idx="450">
                  <c:v>820</c:v>
                </c:pt>
                <c:pt idx="451">
                  <c:v>821</c:v>
                </c:pt>
                <c:pt idx="452">
                  <c:v>822</c:v>
                </c:pt>
                <c:pt idx="453">
                  <c:v>823</c:v>
                </c:pt>
                <c:pt idx="454">
                  <c:v>824</c:v>
                </c:pt>
                <c:pt idx="455">
                  <c:v>825</c:v>
                </c:pt>
                <c:pt idx="456">
                  <c:v>826</c:v>
                </c:pt>
                <c:pt idx="457">
                  <c:v>827</c:v>
                </c:pt>
                <c:pt idx="458">
                  <c:v>828</c:v>
                </c:pt>
                <c:pt idx="459">
                  <c:v>829</c:v>
                </c:pt>
                <c:pt idx="460">
                  <c:v>830</c:v>
                </c:pt>
              </c:numCache>
            </c:numRef>
          </c:xVal>
          <c:yVal>
            <c:numRef>
              <c:f>Reference!$G$19:$G$479</c:f>
              <c:numCache>
                <c:ptCount val="461"/>
                <c:pt idx="0">
                  <c:v>0.04027</c:v>
                </c:pt>
                <c:pt idx="1">
                  <c:v>0.05732</c:v>
                </c:pt>
                <c:pt idx="2">
                  <c:v>0.06626</c:v>
                </c:pt>
                <c:pt idx="3">
                  <c:v>0.05586</c:v>
                </c:pt>
                <c:pt idx="4">
                  <c:v>0.04865</c:v>
                </c:pt>
                <c:pt idx="5">
                  <c:v>0.0606</c:v>
                </c:pt>
                <c:pt idx="6">
                  <c:v>0.05714</c:v>
                </c:pt>
                <c:pt idx="7">
                  <c:v>0.07143</c:v>
                </c:pt>
                <c:pt idx="8">
                  <c:v>0.07692</c:v>
                </c:pt>
                <c:pt idx="9">
                  <c:v>0.0763</c:v>
                </c:pt>
                <c:pt idx="10">
                  <c:v>0.07836</c:v>
                </c:pt>
                <c:pt idx="11">
                  <c:v>0.07368</c:v>
                </c:pt>
                <c:pt idx="12">
                  <c:v>0.09302</c:v>
                </c:pt>
                <c:pt idx="13">
                  <c:v>0.0875</c:v>
                </c:pt>
                <c:pt idx="14">
                  <c:v>0.1</c:v>
                </c:pt>
                <c:pt idx="15">
                  <c:v>0.1033</c:v>
                </c:pt>
                <c:pt idx="16">
                  <c:v>0.1108</c:v>
                </c:pt>
                <c:pt idx="17">
                  <c:v>0.1154</c:v>
                </c:pt>
                <c:pt idx="18">
                  <c:v>0.1212</c:v>
                </c:pt>
                <c:pt idx="19">
                  <c:v>0.1222</c:v>
                </c:pt>
                <c:pt idx="20">
                  <c:v>0.1322</c:v>
                </c:pt>
                <c:pt idx="21">
                  <c:v>0.1442</c:v>
                </c:pt>
                <c:pt idx="22">
                  <c:v>0.1476</c:v>
                </c:pt>
                <c:pt idx="23">
                  <c:v>0.1561</c:v>
                </c:pt>
                <c:pt idx="24">
                  <c:v>0.1594</c:v>
                </c:pt>
                <c:pt idx="25">
                  <c:v>0.1656</c:v>
                </c:pt>
                <c:pt idx="26">
                  <c:v>0.1734</c:v>
                </c:pt>
                <c:pt idx="27">
                  <c:v>0.1783</c:v>
                </c:pt>
                <c:pt idx="28">
                  <c:v>0.177</c:v>
                </c:pt>
                <c:pt idx="29">
                  <c:v>0.1876</c:v>
                </c:pt>
                <c:pt idx="30">
                  <c:v>0.1963</c:v>
                </c:pt>
                <c:pt idx="31">
                  <c:v>0.1974</c:v>
                </c:pt>
                <c:pt idx="32">
                  <c:v>0.2051</c:v>
                </c:pt>
                <c:pt idx="33">
                  <c:v>0.207</c:v>
                </c:pt>
                <c:pt idx="34">
                  <c:v>0.2127</c:v>
                </c:pt>
                <c:pt idx="35">
                  <c:v>0.2168</c:v>
                </c:pt>
                <c:pt idx="36">
                  <c:v>0.2236</c:v>
                </c:pt>
                <c:pt idx="37">
                  <c:v>0.2248</c:v>
                </c:pt>
                <c:pt idx="38">
                  <c:v>0.2282</c:v>
                </c:pt>
                <c:pt idx="39">
                  <c:v>0.232</c:v>
                </c:pt>
                <c:pt idx="40">
                  <c:v>0.2353</c:v>
                </c:pt>
                <c:pt idx="41">
                  <c:v>0.2384</c:v>
                </c:pt>
                <c:pt idx="42">
                  <c:v>0.2387</c:v>
                </c:pt>
                <c:pt idx="43">
                  <c:v>0.2405</c:v>
                </c:pt>
                <c:pt idx="44">
                  <c:v>0.2409</c:v>
                </c:pt>
                <c:pt idx="45">
                  <c:v>0.2433</c:v>
                </c:pt>
                <c:pt idx="46">
                  <c:v>0.242</c:v>
                </c:pt>
                <c:pt idx="47">
                  <c:v>0.243</c:v>
                </c:pt>
                <c:pt idx="48">
                  <c:v>0.2468</c:v>
                </c:pt>
                <c:pt idx="49">
                  <c:v>0.2505</c:v>
                </c:pt>
                <c:pt idx="50">
                  <c:v>0.253</c:v>
                </c:pt>
                <c:pt idx="51">
                  <c:v>0.2562</c:v>
                </c:pt>
                <c:pt idx="52">
                  <c:v>0.2608</c:v>
                </c:pt>
                <c:pt idx="53">
                  <c:v>0.2639</c:v>
                </c:pt>
                <c:pt idx="54">
                  <c:v>0.2666</c:v>
                </c:pt>
                <c:pt idx="55">
                  <c:v>0.2708</c:v>
                </c:pt>
                <c:pt idx="56">
                  <c:v>0.2724</c:v>
                </c:pt>
                <c:pt idx="57">
                  <c:v>0.2763</c:v>
                </c:pt>
                <c:pt idx="58">
                  <c:v>0.2775</c:v>
                </c:pt>
                <c:pt idx="59">
                  <c:v>0.2798</c:v>
                </c:pt>
                <c:pt idx="60">
                  <c:v>0.2836</c:v>
                </c:pt>
                <c:pt idx="61">
                  <c:v>0.2853</c:v>
                </c:pt>
                <c:pt idx="62">
                  <c:v>0.2897</c:v>
                </c:pt>
                <c:pt idx="63">
                  <c:v>0.2955</c:v>
                </c:pt>
                <c:pt idx="64">
                  <c:v>0.2989</c:v>
                </c:pt>
                <c:pt idx="65">
                  <c:v>0.3045</c:v>
                </c:pt>
                <c:pt idx="66">
                  <c:v>0.3114</c:v>
                </c:pt>
                <c:pt idx="67">
                  <c:v>0.316</c:v>
                </c:pt>
                <c:pt idx="68">
                  <c:v>0.3225</c:v>
                </c:pt>
                <c:pt idx="69">
                  <c:v>0.3291</c:v>
                </c:pt>
                <c:pt idx="70">
                  <c:v>0.335</c:v>
                </c:pt>
                <c:pt idx="71">
                  <c:v>0.3401</c:v>
                </c:pt>
                <c:pt idx="72">
                  <c:v>0.3449</c:v>
                </c:pt>
                <c:pt idx="73">
                  <c:v>0.3493</c:v>
                </c:pt>
                <c:pt idx="74">
                  <c:v>0.3546</c:v>
                </c:pt>
                <c:pt idx="75">
                  <c:v>0.3582</c:v>
                </c:pt>
                <c:pt idx="76">
                  <c:v>0.3634</c:v>
                </c:pt>
                <c:pt idx="77">
                  <c:v>0.3662</c:v>
                </c:pt>
                <c:pt idx="78">
                  <c:v>0.3684</c:v>
                </c:pt>
                <c:pt idx="79">
                  <c:v>0.3714</c:v>
                </c:pt>
                <c:pt idx="80">
                  <c:v>0.3742</c:v>
                </c:pt>
                <c:pt idx="81">
                  <c:v>0.3725</c:v>
                </c:pt>
                <c:pt idx="82">
                  <c:v>0.3736</c:v>
                </c:pt>
                <c:pt idx="83">
                  <c:v>0.3747</c:v>
                </c:pt>
                <c:pt idx="84">
                  <c:v>0.3757</c:v>
                </c:pt>
                <c:pt idx="85">
                  <c:v>0.3762</c:v>
                </c:pt>
                <c:pt idx="86">
                  <c:v>0.3769</c:v>
                </c:pt>
                <c:pt idx="87">
                  <c:v>0.3771</c:v>
                </c:pt>
                <c:pt idx="88">
                  <c:v>0.378</c:v>
                </c:pt>
                <c:pt idx="89">
                  <c:v>0.3779</c:v>
                </c:pt>
                <c:pt idx="90">
                  <c:v>0.3778</c:v>
                </c:pt>
                <c:pt idx="91">
                  <c:v>0.3797</c:v>
                </c:pt>
                <c:pt idx="92">
                  <c:v>0.3802</c:v>
                </c:pt>
                <c:pt idx="93">
                  <c:v>0.3804</c:v>
                </c:pt>
                <c:pt idx="94">
                  <c:v>0.3812</c:v>
                </c:pt>
                <c:pt idx="95">
                  <c:v>0.381</c:v>
                </c:pt>
                <c:pt idx="96">
                  <c:v>0.3817</c:v>
                </c:pt>
                <c:pt idx="97">
                  <c:v>0.3814</c:v>
                </c:pt>
                <c:pt idx="98">
                  <c:v>0.3809</c:v>
                </c:pt>
                <c:pt idx="99">
                  <c:v>0.3797</c:v>
                </c:pt>
                <c:pt idx="100">
                  <c:v>0.3794</c:v>
                </c:pt>
                <c:pt idx="101">
                  <c:v>0.3774</c:v>
                </c:pt>
                <c:pt idx="102">
                  <c:v>0.3763</c:v>
                </c:pt>
                <c:pt idx="103">
                  <c:v>0.3744</c:v>
                </c:pt>
                <c:pt idx="104">
                  <c:v>0.3724</c:v>
                </c:pt>
                <c:pt idx="105">
                  <c:v>0.3703</c:v>
                </c:pt>
                <c:pt idx="106">
                  <c:v>0.3684</c:v>
                </c:pt>
                <c:pt idx="107">
                  <c:v>0.3654</c:v>
                </c:pt>
                <c:pt idx="108">
                  <c:v>0.3624</c:v>
                </c:pt>
                <c:pt idx="109">
                  <c:v>0.36</c:v>
                </c:pt>
                <c:pt idx="110">
                  <c:v>0.3571</c:v>
                </c:pt>
                <c:pt idx="111">
                  <c:v>0.354</c:v>
                </c:pt>
                <c:pt idx="112">
                  <c:v>0.3504</c:v>
                </c:pt>
                <c:pt idx="113">
                  <c:v>0.3471</c:v>
                </c:pt>
                <c:pt idx="114">
                  <c:v>0.3437</c:v>
                </c:pt>
                <c:pt idx="115">
                  <c:v>0.3401</c:v>
                </c:pt>
                <c:pt idx="116">
                  <c:v>0.3361</c:v>
                </c:pt>
                <c:pt idx="117">
                  <c:v>0.3324</c:v>
                </c:pt>
                <c:pt idx="118">
                  <c:v>0.3287</c:v>
                </c:pt>
                <c:pt idx="119">
                  <c:v>0.3254</c:v>
                </c:pt>
                <c:pt idx="120">
                  <c:v>0.321</c:v>
                </c:pt>
                <c:pt idx="121">
                  <c:v>0.3168</c:v>
                </c:pt>
                <c:pt idx="122">
                  <c:v>0.3129</c:v>
                </c:pt>
                <c:pt idx="123">
                  <c:v>0.309</c:v>
                </c:pt>
                <c:pt idx="124">
                  <c:v>0.3046</c:v>
                </c:pt>
                <c:pt idx="125">
                  <c:v>0.3004</c:v>
                </c:pt>
                <c:pt idx="126">
                  <c:v>0.2959</c:v>
                </c:pt>
                <c:pt idx="127">
                  <c:v>0.2912</c:v>
                </c:pt>
                <c:pt idx="128">
                  <c:v>0.2868</c:v>
                </c:pt>
                <c:pt idx="129">
                  <c:v>0.2822</c:v>
                </c:pt>
                <c:pt idx="130">
                  <c:v>0.2772</c:v>
                </c:pt>
                <c:pt idx="131">
                  <c:v>0.2726</c:v>
                </c:pt>
                <c:pt idx="132">
                  <c:v>0.2676</c:v>
                </c:pt>
                <c:pt idx="133">
                  <c:v>0.2628</c:v>
                </c:pt>
                <c:pt idx="134">
                  <c:v>0.2577</c:v>
                </c:pt>
                <c:pt idx="135">
                  <c:v>0.2527</c:v>
                </c:pt>
                <c:pt idx="136">
                  <c:v>0.2475</c:v>
                </c:pt>
                <c:pt idx="137">
                  <c:v>0.2424</c:v>
                </c:pt>
                <c:pt idx="138">
                  <c:v>0.2369</c:v>
                </c:pt>
                <c:pt idx="139">
                  <c:v>0.2319</c:v>
                </c:pt>
                <c:pt idx="140">
                  <c:v>0.2266</c:v>
                </c:pt>
                <c:pt idx="141">
                  <c:v>0.2212</c:v>
                </c:pt>
                <c:pt idx="142">
                  <c:v>0.216</c:v>
                </c:pt>
                <c:pt idx="143">
                  <c:v>0.211</c:v>
                </c:pt>
                <c:pt idx="144">
                  <c:v>0.2056</c:v>
                </c:pt>
                <c:pt idx="145">
                  <c:v>0.2004</c:v>
                </c:pt>
                <c:pt idx="146">
                  <c:v>0.1952</c:v>
                </c:pt>
                <c:pt idx="147">
                  <c:v>0.1904</c:v>
                </c:pt>
                <c:pt idx="148">
                  <c:v>0.1854</c:v>
                </c:pt>
                <c:pt idx="149">
                  <c:v>0.1803</c:v>
                </c:pt>
                <c:pt idx="150">
                  <c:v>0.1753</c:v>
                </c:pt>
                <c:pt idx="151">
                  <c:v>0.1705</c:v>
                </c:pt>
                <c:pt idx="152">
                  <c:v>0.1654</c:v>
                </c:pt>
                <c:pt idx="153">
                  <c:v>0.1607</c:v>
                </c:pt>
                <c:pt idx="154">
                  <c:v>0.1561</c:v>
                </c:pt>
                <c:pt idx="155">
                  <c:v>0.1514</c:v>
                </c:pt>
                <c:pt idx="156">
                  <c:v>0.1468</c:v>
                </c:pt>
                <c:pt idx="157">
                  <c:v>0.1424</c:v>
                </c:pt>
                <c:pt idx="158">
                  <c:v>0.1382</c:v>
                </c:pt>
                <c:pt idx="159">
                  <c:v>0.1341</c:v>
                </c:pt>
                <c:pt idx="160">
                  <c:v>0.1301</c:v>
                </c:pt>
                <c:pt idx="161">
                  <c:v>0.1261</c:v>
                </c:pt>
                <c:pt idx="162">
                  <c:v>0.1223</c:v>
                </c:pt>
                <c:pt idx="163">
                  <c:v>0.1186</c:v>
                </c:pt>
                <c:pt idx="164">
                  <c:v>0.1151</c:v>
                </c:pt>
                <c:pt idx="165">
                  <c:v>0.1114</c:v>
                </c:pt>
                <c:pt idx="166">
                  <c:v>0.108</c:v>
                </c:pt>
                <c:pt idx="167">
                  <c:v>0.1048</c:v>
                </c:pt>
                <c:pt idx="168">
                  <c:v>0.1016</c:v>
                </c:pt>
                <c:pt idx="169">
                  <c:v>0.09854</c:v>
                </c:pt>
                <c:pt idx="170">
                  <c:v>0.09543</c:v>
                </c:pt>
                <c:pt idx="171">
                  <c:v>0.09238</c:v>
                </c:pt>
                <c:pt idx="172">
                  <c:v>0.08923</c:v>
                </c:pt>
                <c:pt idx="173">
                  <c:v>0.08622</c:v>
                </c:pt>
                <c:pt idx="174">
                  <c:v>0.08349</c:v>
                </c:pt>
                <c:pt idx="175">
                  <c:v>0.08065</c:v>
                </c:pt>
                <c:pt idx="176">
                  <c:v>0.07787</c:v>
                </c:pt>
                <c:pt idx="177">
                  <c:v>0.0753</c:v>
                </c:pt>
                <c:pt idx="178">
                  <c:v>0.07263</c:v>
                </c:pt>
                <c:pt idx="179">
                  <c:v>0.0704</c:v>
                </c:pt>
                <c:pt idx="180">
                  <c:v>0.06803</c:v>
                </c:pt>
                <c:pt idx="181">
                  <c:v>0.06613</c:v>
                </c:pt>
                <c:pt idx="182">
                  <c:v>0.06398</c:v>
                </c:pt>
                <c:pt idx="183">
                  <c:v>0.06196</c:v>
                </c:pt>
                <c:pt idx="184">
                  <c:v>0.06029</c:v>
                </c:pt>
                <c:pt idx="185">
                  <c:v>0.05867</c:v>
                </c:pt>
                <c:pt idx="186">
                  <c:v>0.05699</c:v>
                </c:pt>
                <c:pt idx="187">
                  <c:v>0.05538</c:v>
                </c:pt>
                <c:pt idx="188">
                  <c:v>0.0537</c:v>
                </c:pt>
                <c:pt idx="189">
                  <c:v>0.05191</c:v>
                </c:pt>
                <c:pt idx="190">
                  <c:v>0.05051</c:v>
                </c:pt>
                <c:pt idx="191">
                  <c:v>0.0493</c:v>
                </c:pt>
                <c:pt idx="192">
                  <c:v>0.04805</c:v>
                </c:pt>
                <c:pt idx="193">
                  <c:v>0.04687</c:v>
                </c:pt>
                <c:pt idx="194">
                  <c:v>0.0459</c:v>
                </c:pt>
                <c:pt idx="195">
                  <c:v>0.04491</c:v>
                </c:pt>
                <c:pt idx="196">
                  <c:v>0.04383</c:v>
                </c:pt>
                <c:pt idx="197">
                  <c:v>0.04294</c:v>
                </c:pt>
                <c:pt idx="198">
                  <c:v>0.04196</c:v>
                </c:pt>
                <c:pt idx="199">
                  <c:v>0.04113</c:v>
                </c:pt>
                <c:pt idx="200">
                  <c:v>0.04032</c:v>
                </c:pt>
                <c:pt idx="201">
                  <c:v>0.03958</c:v>
                </c:pt>
                <c:pt idx="202">
                  <c:v>0.03894</c:v>
                </c:pt>
                <c:pt idx="203">
                  <c:v>0.03822</c:v>
                </c:pt>
                <c:pt idx="204">
                  <c:v>0.03742</c:v>
                </c:pt>
                <c:pt idx="205">
                  <c:v>0.03681</c:v>
                </c:pt>
                <c:pt idx="206">
                  <c:v>0.03625</c:v>
                </c:pt>
                <c:pt idx="207">
                  <c:v>0.03567</c:v>
                </c:pt>
                <c:pt idx="208">
                  <c:v>0.03513</c:v>
                </c:pt>
                <c:pt idx="209">
                  <c:v>0.03464</c:v>
                </c:pt>
                <c:pt idx="210">
                  <c:v>0.03418</c:v>
                </c:pt>
                <c:pt idx="211">
                  <c:v>0.03384</c:v>
                </c:pt>
                <c:pt idx="212">
                  <c:v>0.03329</c:v>
                </c:pt>
                <c:pt idx="213">
                  <c:v>0.03289</c:v>
                </c:pt>
                <c:pt idx="214">
                  <c:v>0.0325</c:v>
                </c:pt>
                <c:pt idx="215">
                  <c:v>0.03217</c:v>
                </c:pt>
                <c:pt idx="216">
                  <c:v>0.03194</c:v>
                </c:pt>
                <c:pt idx="217">
                  <c:v>0.03162</c:v>
                </c:pt>
                <c:pt idx="218">
                  <c:v>0.03128</c:v>
                </c:pt>
                <c:pt idx="219">
                  <c:v>0.03109</c:v>
                </c:pt>
                <c:pt idx="220">
                  <c:v>0.03081</c:v>
                </c:pt>
                <c:pt idx="221">
                  <c:v>0.0306</c:v>
                </c:pt>
                <c:pt idx="222">
                  <c:v>0.03051</c:v>
                </c:pt>
                <c:pt idx="223">
                  <c:v>0.0303</c:v>
                </c:pt>
                <c:pt idx="224">
                  <c:v>0.03004</c:v>
                </c:pt>
                <c:pt idx="225">
                  <c:v>0.03004</c:v>
                </c:pt>
                <c:pt idx="226">
                  <c:v>0.02987</c:v>
                </c:pt>
                <c:pt idx="227">
                  <c:v>0.02976</c:v>
                </c:pt>
                <c:pt idx="228">
                  <c:v>0.02968</c:v>
                </c:pt>
                <c:pt idx="229">
                  <c:v>0.02957</c:v>
                </c:pt>
                <c:pt idx="230">
                  <c:v>0.02957</c:v>
                </c:pt>
                <c:pt idx="231">
                  <c:v>0.02952</c:v>
                </c:pt>
                <c:pt idx="232">
                  <c:v>0.02935</c:v>
                </c:pt>
                <c:pt idx="233">
                  <c:v>0.02945</c:v>
                </c:pt>
                <c:pt idx="234">
                  <c:v>0.02934</c:v>
                </c:pt>
                <c:pt idx="235">
                  <c:v>0.02938</c:v>
                </c:pt>
                <c:pt idx="236">
                  <c:v>0.02921</c:v>
                </c:pt>
                <c:pt idx="237">
                  <c:v>0.02934</c:v>
                </c:pt>
                <c:pt idx="238">
                  <c:v>0.02934</c:v>
                </c:pt>
                <c:pt idx="239">
                  <c:v>0.0294</c:v>
                </c:pt>
                <c:pt idx="240">
                  <c:v>0.02944</c:v>
                </c:pt>
                <c:pt idx="241">
                  <c:v>0.02953</c:v>
                </c:pt>
                <c:pt idx="242">
                  <c:v>0.02962</c:v>
                </c:pt>
                <c:pt idx="243">
                  <c:v>0.02963</c:v>
                </c:pt>
                <c:pt idx="244">
                  <c:v>0.02977</c:v>
                </c:pt>
                <c:pt idx="245">
                  <c:v>0.02977</c:v>
                </c:pt>
                <c:pt idx="246">
                  <c:v>0.02983</c:v>
                </c:pt>
                <c:pt idx="247">
                  <c:v>0.02995</c:v>
                </c:pt>
                <c:pt idx="248">
                  <c:v>0.03009</c:v>
                </c:pt>
                <c:pt idx="249">
                  <c:v>0.03014</c:v>
                </c:pt>
                <c:pt idx="250">
                  <c:v>0.03026</c:v>
                </c:pt>
                <c:pt idx="251">
                  <c:v>0.03034</c:v>
                </c:pt>
                <c:pt idx="252">
                  <c:v>0.03048</c:v>
                </c:pt>
                <c:pt idx="253">
                  <c:v>0.03056</c:v>
                </c:pt>
                <c:pt idx="254">
                  <c:v>0.03067</c:v>
                </c:pt>
                <c:pt idx="255">
                  <c:v>0.03081</c:v>
                </c:pt>
                <c:pt idx="256">
                  <c:v>0.03097</c:v>
                </c:pt>
                <c:pt idx="257">
                  <c:v>0.03108</c:v>
                </c:pt>
                <c:pt idx="258">
                  <c:v>0.03125</c:v>
                </c:pt>
                <c:pt idx="259">
                  <c:v>0.03133</c:v>
                </c:pt>
                <c:pt idx="260">
                  <c:v>0.03146</c:v>
                </c:pt>
                <c:pt idx="261">
                  <c:v>0.03165</c:v>
                </c:pt>
                <c:pt idx="262">
                  <c:v>0.03176</c:v>
                </c:pt>
                <c:pt idx="263">
                  <c:v>0.03192</c:v>
                </c:pt>
                <c:pt idx="264">
                  <c:v>0.03203</c:v>
                </c:pt>
                <c:pt idx="265">
                  <c:v>0.03214</c:v>
                </c:pt>
                <c:pt idx="266">
                  <c:v>0.03235</c:v>
                </c:pt>
                <c:pt idx="267">
                  <c:v>0.0324</c:v>
                </c:pt>
                <c:pt idx="268">
                  <c:v>0.03248</c:v>
                </c:pt>
                <c:pt idx="269">
                  <c:v>0.03267</c:v>
                </c:pt>
                <c:pt idx="270">
                  <c:v>0.03281</c:v>
                </c:pt>
                <c:pt idx="271">
                  <c:v>0.03289</c:v>
                </c:pt>
                <c:pt idx="272">
                  <c:v>0.03307</c:v>
                </c:pt>
                <c:pt idx="273">
                  <c:v>0.03321</c:v>
                </c:pt>
                <c:pt idx="274">
                  <c:v>0.03334</c:v>
                </c:pt>
                <c:pt idx="275">
                  <c:v>0.03342</c:v>
                </c:pt>
                <c:pt idx="276">
                  <c:v>0.03356</c:v>
                </c:pt>
                <c:pt idx="277">
                  <c:v>0.03364</c:v>
                </c:pt>
                <c:pt idx="278">
                  <c:v>0.03378</c:v>
                </c:pt>
                <c:pt idx="279">
                  <c:v>0.03383</c:v>
                </c:pt>
                <c:pt idx="280">
                  <c:v>0.03394</c:v>
                </c:pt>
                <c:pt idx="281">
                  <c:v>0.034</c:v>
                </c:pt>
                <c:pt idx="282">
                  <c:v>0.03408</c:v>
                </c:pt>
                <c:pt idx="283">
                  <c:v>0.03416</c:v>
                </c:pt>
                <c:pt idx="284">
                  <c:v>0.03417</c:v>
                </c:pt>
                <c:pt idx="285">
                  <c:v>0.03417</c:v>
                </c:pt>
                <c:pt idx="286">
                  <c:v>0.03423</c:v>
                </c:pt>
                <c:pt idx="287">
                  <c:v>0.03429</c:v>
                </c:pt>
                <c:pt idx="288">
                  <c:v>0.03432</c:v>
                </c:pt>
                <c:pt idx="289">
                  <c:v>0.03432</c:v>
                </c:pt>
                <c:pt idx="290">
                  <c:v>0.03427</c:v>
                </c:pt>
                <c:pt idx="291">
                  <c:v>0.03427</c:v>
                </c:pt>
                <c:pt idx="292">
                  <c:v>0.03414</c:v>
                </c:pt>
                <c:pt idx="293">
                  <c:v>0.03407</c:v>
                </c:pt>
                <c:pt idx="294">
                  <c:v>0.03407</c:v>
                </c:pt>
                <c:pt idx="295">
                  <c:v>0.03405</c:v>
                </c:pt>
                <c:pt idx="296">
                  <c:v>0.03395</c:v>
                </c:pt>
                <c:pt idx="297">
                  <c:v>0.0339</c:v>
                </c:pt>
                <c:pt idx="298">
                  <c:v>0.03376</c:v>
                </c:pt>
                <c:pt idx="299">
                  <c:v>0.03366</c:v>
                </c:pt>
                <c:pt idx="300">
                  <c:v>0.03358</c:v>
                </c:pt>
                <c:pt idx="301">
                  <c:v>0.03353</c:v>
                </c:pt>
                <c:pt idx="302">
                  <c:v>0.0334</c:v>
                </c:pt>
                <c:pt idx="303">
                  <c:v>0.03332</c:v>
                </c:pt>
                <c:pt idx="304">
                  <c:v>0.03318</c:v>
                </c:pt>
                <c:pt idx="305">
                  <c:v>0.03308</c:v>
                </c:pt>
                <c:pt idx="306">
                  <c:v>0.03311</c:v>
                </c:pt>
                <c:pt idx="307">
                  <c:v>0.03297</c:v>
                </c:pt>
                <c:pt idx="308">
                  <c:v>0.03292</c:v>
                </c:pt>
                <c:pt idx="309">
                  <c:v>0.03292</c:v>
                </c:pt>
                <c:pt idx="310">
                  <c:v>0.03287</c:v>
                </c:pt>
                <c:pt idx="311">
                  <c:v>0.03285</c:v>
                </c:pt>
                <c:pt idx="312">
                  <c:v>0.03278</c:v>
                </c:pt>
                <c:pt idx="313">
                  <c:v>0.03268</c:v>
                </c:pt>
                <c:pt idx="314">
                  <c:v>0.03273</c:v>
                </c:pt>
                <c:pt idx="315">
                  <c:v>0.03278</c:v>
                </c:pt>
                <c:pt idx="316">
                  <c:v>0.03271</c:v>
                </c:pt>
                <c:pt idx="317">
                  <c:v>0.03276</c:v>
                </c:pt>
                <c:pt idx="318">
                  <c:v>0.03273</c:v>
                </c:pt>
                <c:pt idx="319">
                  <c:v>0.03274</c:v>
                </c:pt>
                <c:pt idx="320">
                  <c:v>0.03284</c:v>
                </c:pt>
                <c:pt idx="321">
                  <c:v>0.03286</c:v>
                </c:pt>
                <c:pt idx="322">
                  <c:v>0.03297</c:v>
                </c:pt>
                <c:pt idx="323">
                  <c:v>0.03292</c:v>
                </c:pt>
                <c:pt idx="324">
                  <c:v>0.03304</c:v>
                </c:pt>
                <c:pt idx="325">
                  <c:v>0.0331</c:v>
                </c:pt>
                <c:pt idx="326">
                  <c:v>0.03315</c:v>
                </c:pt>
                <c:pt idx="327">
                  <c:v>0.03327</c:v>
                </c:pt>
                <c:pt idx="328">
                  <c:v>0.03335</c:v>
                </c:pt>
                <c:pt idx="329">
                  <c:v>0.03341</c:v>
                </c:pt>
                <c:pt idx="330">
                  <c:v>0.03356</c:v>
                </c:pt>
                <c:pt idx="331">
                  <c:v>0.03359</c:v>
                </c:pt>
                <c:pt idx="332">
                  <c:v>0.03364</c:v>
                </c:pt>
                <c:pt idx="333">
                  <c:v>0.03375</c:v>
                </c:pt>
                <c:pt idx="334">
                  <c:v>0.03388</c:v>
                </c:pt>
                <c:pt idx="335">
                  <c:v>0.03392</c:v>
                </c:pt>
                <c:pt idx="336">
                  <c:v>0.0341</c:v>
                </c:pt>
                <c:pt idx="337">
                  <c:v>0.03413</c:v>
                </c:pt>
                <c:pt idx="338">
                  <c:v>0.03421</c:v>
                </c:pt>
                <c:pt idx="339">
                  <c:v>0.0343</c:v>
                </c:pt>
                <c:pt idx="340">
                  <c:v>0.03441</c:v>
                </c:pt>
                <c:pt idx="341">
                  <c:v>0.03447</c:v>
                </c:pt>
                <c:pt idx="342">
                  <c:v>0.03458</c:v>
                </c:pt>
                <c:pt idx="343">
                  <c:v>0.03459</c:v>
                </c:pt>
                <c:pt idx="344">
                  <c:v>0.03474</c:v>
                </c:pt>
                <c:pt idx="345">
                  <c:v>0.0348</c:v>
                </c:pt>
                <c:pt idx="346">
                  <c:v>0.03495</c:v>
                </c:pt>
                <c:pt idx="347">
                  <c:v>0.03497</c:v>
                </c:pt>
                <c:pt idx="348">
                  <c:v>0.03507</c:v>
                </c:pt>
                <c:pt idx="349">
                  <c:v>0.03517</c:v>
                </c:pt>
                <c:pt idx="350">
                  <c:v>0.03527</c:v>
                </c:pt>
                <c:pt idx="351">
                  <c:v>0.03527</c:v>
                </c:pt>
                <c:pt idx="352">
                  <c:v>0.03534</c:v>
                </c:pt>
                <c:pt idx="353">
                  <c:v>0.03542</c:v>
                </c:pt>
                <c:pt idx="354">
                  <c:v>0.03549</c:v>
                </c:pt>
                <c:pt idx="355">
                  <c:v>0.03559</c:v>
                </c:pt>
                <c:pt idx="356">
                  <c:v>0.03561</c:v>
                </c:pt>
                <c:pt idx="357">
                  <c:v>0.03587</c:v>
                </c:pt>
                <c:pt idx="358">
                  <c:v>0.03586</c:v>
                </c:pt>
                <c:pt idx="359">
                  <c:v>0.03587</c:v>
                </c:pt>
                <c:pt idx="360">
                  <c:v>0.03605</c:v>
                </c:pt>
                <c:pt idx="361">
                  <c:v>0.03617</c:v>
                </c:pt>
                <c:pt idx="362">
                  <c:v>0.0363</c:v>
                </c:pt>
                <c:pt idx="363">
                  <c:v>0.03639</c:v>
                </c:pt>
                <c:pt idx="364">
                  <c:v>0.03643</c:v>
                </c:pt>
                <c:pt idx="365">
                  <c:v>0.03661</c:v>
                </c:pt>
                <c:pt idx="366">
                  <c:v>0.03677</c:v>
                </c:pt>
                <c:pt idx="367">
                  <c:v>0.03696</c:v>
                </c:pt>
                <c:pt idx="368">
                  <c:v>0.03722</c:v>
                </c:pt>
                <c:pt idx="369">
                  <c:v>0.03735</c:v>
                </c:pt>
                <c:pt idx="370">
                  <c:v>0.03752</c:v>
                </c:pt>
                <c:pt idx="371">
                  <c:v>0.03775</c:v>
                </c:pt>
                <c:pt idx="372">
                  <c:v>0.03807</c:v>
                </c:pt>
                <c:pt idx="373">
                  <c:v>0.03824</c:v>
                </c:pt>
                <c:pt idx="374">
                  <c:v>0.03856</c:v>
                </c:pt>
                <c:pt idx="375">
                  <c:v>0.03898</c:v>
                </c:pt>
                <c:pt idx="376">
                  <c:v>0.03929</c:v>
                </c:pt>
                <c:pt idx="377">
                  <c:v>0.03971</c:v>
                </c:pt>
                <c:pt idx="378">
                  <c:v>0.04001</c:v>
                </c:pt>
                <c:pt idx="379">
                  <c:v>0.0405</c:v>
                </c:pt>
                <c:pt idx="380">
                  <c:v>0.04093</c:v>
                </c:pt>
                <c:pt idx="381">
                  <c:v>0.04147</c:v>
                </c:pt>
                <c:pt idx="382">
                  <c:v>0.04205</c:v>
                </c:pt>
                <c:pt idx="383">
                  <c:v>0.0427</c:v>
                </c:pt>
                <c:pt idx="384">
                  <c:v>0.04348</c:v>
                </c:pt>
                <c:pt idx="385">
                  <c:v>0.04417</c:v>
                </c:pt>
                <c:pt idx="386">
                  <c:v>0.04488</c:v>
                </c:pt>
                <c:pt idx="387">
                  <c:v>0.04586</c:v>
                </c:pt>
                <c:pt idx="388">
                  <c:v>0.04669</c:v>
                </c:pt>
                <c:pt idx="389">
                  <c:v>0.04798</c:v>
                </c:pt>
                <c:pt idx="390">
                  <c:v>0.04918</c:v>
                </c:pt>
                <c:pt idx="391">
                  <c:v>0.05039</c:v>
                </c:pt>
                <c:pt idx="392">
                  <c:v>0.05188</c:v>
                </c:pt>
                <c:pt idx="393">
                  <c:v>0.05336</c:v>
                </c:pt>
                <c:pt idx="394">
                  <c:v>0.05496</c:v>
                </c:pt>
                <c:pt idx="395">
                  <c:v>0.05671</c:v>
                </c:pt>
                <c:pt idx="396">
                  <c:v>0.05858</c:v>
                </c:pt>
                <c:pt idx="397">
                  <c:v>0.06061</c:v>
                </c:pt>
                <c:pt idx="398">
                  <c:v>0.06276</c:v>
                </c:pt>
                <c:pt idx="399">
                  <c:v>0.06511</c:v>
                </c:pt>
                <c:pt idx="400">
                  <c:v>0.06764</c:v>
                </c:pt>
                <c:pt idx="401">
                  <c:v>0.07045</c:v>
                </c:pt>
                <c:pt idx="402">
                  <c:v>0.07336</c:v>
                </c:pt>
                <c:pt idx="403">
                  <c:v>0.07656</c:v>
                </c:pt>
                <c:pt idx="404">
                  <c:v>0.08002</c:v>
                </c:pt>
                <c:pt idx="405">
                  <c:v>0.08342</c:v>
                </c:pt>
                <c:pt idx="406">
                  <c:v>0.08732</c:v>
                </c:pt>
                <c:pt idx="407">
                  <c:v>0.09119</c:v>
                </c:pt>
                <c:pt idx="408">
                  <c:v>0.09547</c:v>
                </c:pt>
                <c:pt idx="409">
                  <c:v>0.1002</c:v>
                </c:pt>
                <c:pt idx="410">
                  <c:v>0.1046</c:v>
                </c:pt>
                <c:pt idx="411">
                  <c:v>0.1109</c:v>
                </c:pt>
                <c:pt idx="412">
                  <c:v>0.1163</c:v>
                </c:pt>
                <c:pt idx="413">
                  <c:v>0.1221</c:v>
                </c:pt>
                <c:pt idx="414">
                  <c:v>0.1281</c:v>
                </c:pt>
                <c:pt idx="415">
                  <c:v>0.1342</c:v>
                </c:pt>
                <c:pt idx="416">
                  <c:v>0.1408</c:v>
                </c:pt>
                <c:pt idx="417">
                  <c:v>0.1479</c:v>
                </c:pt>
                <c:pt idx="418">
                  <c:v>0.1551</c:v>
                </c:pt>
                <c:pt idx="419">
                  <c:v>0.1626</c:v>
                </c:pt>
                <c:pt idx="420">
                  <c:v>0.1699</c:v>
                </c:pt>
              </c:numCache>
            </c:numRef>
          </c:yVal>
          <c:smooth val="1"/>
        </c:ser>
        <c:ser>
          <c:idx val="4"/>
          <c:order val="4"/>
          <c:tx>
            <c:strRef>
              <c:f>Reference!$D$18</c:f>
              <c:strCache>
                <c:ptCount val="1"/>
                <c:pt idx="0">
                  <c:v> 105a Reference Ethiopia Phthalogen Cotton 1996 - Nzi trials Mihok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Reference!$B$19:$B$479</c:f>
              <c:numCache>
                <c:ptCount val="461"/>
                <c:pt idx="0">
                  <c:v>370</c:v>
                </c:pt>
                <c:pt idx="1">
                  <c:v>371</c:v>
                </c:pt>
                <c:pt idx="2">
                  <c:v>372</c:v>
                </c:pt>
                <c:pt idx="3">
                  <c:v>373</c:v>
                </c:pt>
                <c:pt idx="4">
                  <c:v>374</c:v>
                </c:pt>
                <c:pt idx="5">
                  <c:v>375</c:v>
                </c:pt>
                <c:pt idx="6">
                  <c:v>376</c:v>
                </c:pt>
                <c:pt idx="7">
                  <c:v>377</c:v>
                </c:pt>
                <c:pt idx="8">
                  <c:v>378</c:v>
                </c:pt>
                <c:pt idx="9">
                  <c:v>379</c:v>
                </c:pt>
                <c:pt idx="10">
                  <c:v>380</c:v>
                </c:pt>
                <c:pt idx="11">
                  <c:v>381</c:v>
                </c:pt>
                <c:pt idx="12">
                  <c:v>382</c:v>
                </c:pt>
                <c:pt idx="13">
                  <c:v>383</c:v>
                </c:pt>
                <c:pt idx="14">
                  <c:v>384</c:v>
                </c:pt>
                <c:pt idx="15">
                  <c:v>385</c:v>
                </c:pt>
                <c:pt idx="16">
                  <c:v>386</c:v>
                </c:pt>
                <c:pt idx="17">
                  <c:v>387</c:v>
                </c:pt>
                <c:pt idx="18">
                  <c:v>388</c:v>
                </c:pt>
                <c:pt idx="19">
                  <c:v>389</c:v>
                </c:pt>
                <c:pt idx="20">
                  <c:v>390</c:v>
                </c:pt>
                <c:pt idx="21">
                  <c:v>391</c:v>
                </c:pt>
                <c:pt idx="22">
                  <c:v>392</c:v>
                </c:pt>
                <c:pt idx="23">
                  <c:v>393</c:v>
                </c:pt>
                <c:pt idx="24">
                  <c:v>394</c:v>
                </c:pt>
                <c:pt idx="25">
                  <c:v>395</c:v>
                </c:pt>
                <c:pt idx="26">
                  <c:v>396</c:v>
                </c:pt>
                <c:pt idx="27">
                  <c:v>397</c:v>
                </c:pt>
                <c:pt idx="28">
                  <c:v>398</c:v>
                </c:pt>
                <c:pt idx="29">
                  <c:v>399</c:v>
                </c:pt>
                <c:pt idx="30">
                  <c:v>400</c:v>
                </c:pt>
                <c:pt idx="31">
                  <c:v>401</c:v>
                </c:pt>
                <c:pt idx="32">
                  <c:v>402</c:v>
                </c:pt>
                <c:pt idx="33">
                  <c:v>403</c:v>
                </c:pt>
                <c:pt idx="34">
                  <c:v>404</c:v>
                </c:pt>
                <c:pt idx="35">
                  <c:v>405</c:v>
                </c:pt>
                <c:pt idx="36">
                  <c:v>406</c:v>
                </c:pt>
                <c:pt idx="37">
                  <c:v>407</c:v>
                </c:pt>
                <c:pt idx="38">
                  <c:v>408</c:v>
                </c:pt>
                <c:pt idx="39">
                  <c:v>409</c:v>
                </c:pt>
                <c:pt idx="40">
                  <c:v>410</c:v>
                </c:pt>
                <c:pt idx="41">
                  <c:v>411</c:v>
                </c:pt>
                <c:pt idx="42">
                  <c:v>412</c:v>
                </c:pt>
                <c:pt idx="43">
                  <c:v>413</c:v>
                </c:pt>
                <c:pt idx="44">
                  <c:v>414</c:v>
                </c:pt>
                <c:pt idx="45">
                  <c:v>415</c:v>
                </c:pt>
                <c:pt idx="46">
                  <c:v>416</c:v>
                </c:pt>
                <c:pt idx="47">
                  <c:v>417</c:v>
                </c:pt>
                <c:pt idx="48">
                  <c:v>418</c:v>
                </c:pt>
                <c:pt idx="49">
                  <c:v>419</c:v>
                </c:pt>
                <c:pt idx="50">
                  <c:v>420</c:v>
                </c:pt>
                <c:pt idx="51">
                  <c:v>421</c:v>
                </c:pt>
                <c:pt idx="52">
                  <c:v>422</c:v>
                </c:pt>
                <c:pt idx="53">
                  <c:v>423</c:v>
                </c:pt>
                <c:pt idx="54">
                  <c:v>424</c:v>
                </c:pt>
                <c:pt idx="55">
                  <c:v>425</c:v>
                </c:pt>
                <c:pt idx="56">
                  <c:v>426</c:v>
                </c:pt>
                <c:pt idx="57">
                  <c:v>427</c:v>
                </c:pt>
                <c:pt idx="58">
                  <c:v>428</c:v>
                </c:pt>
                <c:pt idx="59">
                  <c:v>429</c:v>
                </c:pt>
                <c:pt idx="60">
                  <c:v>430</c:v>
                </c:pt>
                <c:pt idx="61">
                  <c:v>431</c:v>
                </c:pt>
                <c:pt idx="62">
                  <c:v>432</c:v>
                </c:pt>
                <c:pt idx="63">
                  <c:v>433</c:v>
                </c:pt>
                <c:pt idx="64">
                  <c:v>434</c:v>
                </c:pt>
                <c:pt idx="65">
                  <c:v>435</c:v>
                </c:pt>
                <c:pt idx="66">
                  <c:v>436</c:v>
                </c:pt>
                <c:pt idx="67">
                  <c:v>437</c:v>
                </c:pt>
                <c:pt idx="68">
                  <c:v>438</c:v>
                </c:pt>
                <c:pt idx="69">
                  <c:v>439</c:v>
                </c:pt>
                <c:pt idx="70">
                  <c:v>440</c:v>
                </c:pt>
                <c:pt idx="71">
                  <c:v>441</c:v>
                </c:pt>
                <c:pt idx="72">
                  <c:v>442</c:v>
                </c:pt>
                <c:pt idx="73">
                  <c:v>443</c:v>
                </c:pt>
                <c:pt idx="74">
                  <c:v>444</c:v>
                </c:pt>
                <c:pt idx="75">
                  <c:v>445</c:v>
                </c:pt>
                <c:pt idx="76">
                  <c:v>446</c:v>
                </c:pt>
                <c:pt idx="77">
                  <c:v>447</c:v>
                </c:pt>
                <c:pt idx="78">
                  <c:v>448</c:v>
                </c:pt>
                <c:pt idx="79">
                  <c:v>449</c:v>
                </c:pt>
                <c:pt idx="80">
                  <c:v>450</c:v>
                </c:pt>
                <c:pt idx="81">
                  <c:v>451</c:v>
                </c:pt>
                <c:pt idx="82">
                  <c:v>452</c:v>
                </c:pt>
                <c:pt idx="83">
                  <c:v>453</c:v>
                </c:pt>
                <c:pt idx="84">
                  <c:v>454</c:v>
                </c:pt>
                <c:pt idx="85">
                  <c:v>455</c:v>
                </c:pt>
                <c:pt idx="86">
                  <c:v>456</c:v>
                </c:pt>
                <c:pt idx="87">
                  <c:v>457</c:v>
                </c:pt>
                <c:pt idx="88">
                  <c:v>458</c:v>
                </c:pt>
                <c:pt idx="89">
                  <c:v>459</c:v>
                </c:pt>
                <c:pt idx="90">
                  <c:v>460</c:v>
                </c:pt>
                <c:pt idx="91">
                  <c:v>461</c:v>
                </c:pt>
                <c:pt idx="92">
                  <c:v>462</c:v>
                </c:pt>
                <c:pt idx="93">
                  <c:v>463</c:v>
                </c:pt>
                <c:pt idx="94">
                  <c:v>464</c:v>
                </c:pt>
                <c:pt idx="95">
                  <c:v>465</c:v>
                </c:pt>
                <c:pt idx="96">
                  <c:v>466</c:v>
                </c:pt>
                <c:pt idx="97">
                  <c:v>467</c:v>
                </c:pt>
                <c:pt idx="98">
                  <c:v>468</c:v>
                </c:pt>
                <c:pt idx="99">
                  <c:v>469</c:v>
                </c:pt>
                <c:pt idx="100">
                  <c:v>470</c:v>
                </c:pt>
                <c:pt idx="101">
                  <c:v>471</c:v>
                </c:pt>
                <c:pt idx="102">
                  <c:v>472</c:v>
                </c:pt>
                <c:pt idx="103">
                  <c:v>473</c:v>
                </c:pt>
                <c:pt idx="104">
                  <c:v>474</c:v>
                </c:pt>
                <c:pt idx="105">
                  <c:v>475</c:v>
                </c:pt>
                <c:pt idx="106">
                  <c:v>476</c:v>
                </c:pt>
                <c:pt idx="107">
                  <c:v>477</c:v>
                </c:pt>
                <c:pt idx="108">
                  <c:v>478</c:v>
                </c:pt>
                <c:pt idx="109">
                  <c:v>479</c:v>
                </c:pt>
                <c:pt idx="110">
                  <c:v>480</c:v>
                </c:pt>
                <c:pt idx="111">
                  <c:v>481</c:v>
                </c:pt>
                <c:pt idx="112">
                  <c:v>482</c:v>
                </c:pt>
                <c:pt idx="113">
                  <c:v>483</c:v>
                </c:pt>
                <c:pt idx="114">
                  <c:v>484</c:v>
                </c:pt>
                <c:pt idx="115">
                  <c:v>485</c:v>
                </c:pt>
                <c:pt idx="116">
                  <c:v>486</c:v>
                </c:pt>
                <c:pt idx="117">
                  <c:v>487</c:v>
                </c:pt>
                <c:pt idx="118">
                  <c:v>488</c:v>
                </c:pt>
                <c:pt idx="119">
                  <c:v>489</c:v>
                </c:pt>
                <c:pt idx="120">
                  <c:v>490</c:v>
                </c:pt>
                <c:pt idx="121">
                  <c:v>491</c:v>
                </c:pt>
                <c:pt idx="122">
                  <c:v>492</c:v>
                </c:pt>
                <c:pt idx="123">
                  <c:v>493</c:v>
                </c:pt>
                <c:pt idx="124">
                  <c:v>494</c:v>
                </c:pt>
                <c:pt idx="125">
                  <c:v>495</c:v>
                </c:pt>
                <c:pt idx="126">
                  <c:v>496</c:v>
                </c:pt>
                <c:pt idx="127">
                  <c:v>497</c:v>
                </c:pt>
                <c:pt idx="128">
                  <c:v>498</c:v>
                </c:pt>
                <c:pt idx="129">
                  <c:v>499</c:v>
                </c:pt>
                <c:pt idx="130">
                  <c:v>500</c:v>
                </c:pt>
                <c:pt idx="131">
                  <c:v>501</c:v>
                </c:pt>
                <c:pt idx="132">
                  <c:v>502</c:v>
                </c:pt>
                <c:pt idx="133">
                  <c:v>503</c:v>
                </c:pt>
                <c:pt idx="134">
                  <c:v>504</c:v>
                </c:pt>
                <c:pt idx="135">
                  <c:v>505</c:v>
                </c:pt>
                <c:pt idx="136">
                  <c:v>506</c:v>
                </c:pt>
                <c:pt idx="137">
                  <c:v>507</c:v>
                </c:pt>
                <c:pt idx="138">
                  <c:v>508</c:v>
                </c:pt>
                <c:pt idx="139">
                  <c:v>509</c:v>
                </c:pt>
                <c:pt idx="140">
                  <c:v>510</c:v>
                </c:pt>
                <c:pt idx="141">
                  <c:v>511</c:v>
                </c:pt>
                <c:pt idx="142">
                  <c:v>512</c:v>
                </c:pt>
                <c:pt idx="143">
                  <c:v>513</c:v>
                </c:pt>
                <c:pt idx="144">
                  <c:v>514</c:v>
                </c:pt>
                <c:pt idx="145">
                  <c:v>515</c:v>
                </c:pt>
                <c:pt idx="146">
                  <c:v>516</c:v>
                </c:pt>
                <c:pt idx="147">
                  <c:v>517</c:v>
                </c:pt>
                <c:pt idx="148">
                  <c:v>518</c:v>
                </c:pt>
                <c:pt idx="149">
                  <c:v>519</c:v>
                </c:pt>
                <c:pt idx="150">
                  <c:v>520</c:v>
                </c:pt>
                <c:pt idx="151">
                  <c:v>521</c:v>
                </c:pt>
                <c:pt idx="152">
                  <c:v>522</c:v>
                </c:pt>
                <c:pt idx="153">
                  <c:v>523</c:v>
                </c:pt>
                <c:pt idx="154">
                  <c:v>524</c:v>
                </c:pt>
                <c:pt idx="155">
                  <c:v>525</c:v>
                </c:pt>
                <c:pt idx="156">
                  <c:v>526</c:v>
                </c:pt>
                <c:pt idx="157">
                  <c:v>527</c:v>
                </c:pt>
                <c:pt idx="158">
                  <c:v>528</c:v>
                </c:pt>
                <c:pt idx="159">
                  <c:v>529</c:v>
                </c:pt>
                <c:pt idx="160">
                  <c:v>530</c:v>
                </c:pt>
                <c:pt idx="161">
                  <c:v>531</c:v>
                </c:pt>
                <c:pt idx="162">
                  <c:v>532</c:v>
                </c:pt>
                <c:pt idx="163">
                  <c:v>533</c:v>
                </c:pt>
                <c:pt idx="164">
                  <c:v>534</c:v>
                </c:pt>
                <c:pt idx="165">
                  <c:v>535</c:v>
                </c:pt>
                <c:pt idx="166">
                  <c:v>536</c:v>
                </c:pt>
                <c:pt idx="167">
                  <c:v>537</c:v>
                </c:pt>
                <c:pt idx="168">
                  <c:v>538</c:v>
                </c:pt>
                <c:pt idx="169">
                  <c:v>539</c:v>
                </c:pt>
                <c:pt idx="170">
                  <c:v>540</c:v>
                </c:pt>
                <c:pt idx="171">
                  <c:v>541</c:v>
                </c:pt>
                <c:pt idx="172">
                  <c:v>542</c:v>
                </c:pt>
                <c:pt idx="173">
                  <c:v>543</c:v>
                </c:pt>
                <c:pt idx="174">
                  <c:v>544</c:v>
                </c:pt>
                <c:pt idx="175">
                  <c:v>545</c:v>
                </c:pt>
                <c:pt idx="176">
                  <c:v>546</c:v>
                </c:pt>
                <c:pt idx="177">
                  <c:v>547</c:v>
                </c:pt>
                <c:pt idx="178">
                  <c:v>548</c:v>
                </c:pt>
                <c:pt idx="179">
                  <c:v>549</c:v>
                </c:pt>
                <c:pt idx="180">
                  <c:v>550</c:v>
                </c:pt>
                <c:pt idx="181">
                  <c:v>551</c:v>
                </c:pt>
                <c:pt idx="182">
                  <c:v>552</c:v>
                </c:pt>
                <c:pt idx="183">
                  <c:v>553</c:v>
                </c:pt>
                <c:pt idx="184">
                  <c:v>554</c:v>
                </c:pt>
                <c:pt idx="185">
                  <c:v>555</c:v>
                </c:pt>
                <c:pt idx="186">
                  <c:v>556</c:v>
                </c:pt>
                <c:pt idx="187">
                  <c:v>557</c:v>
                </c:pt>
                <c:pt idx="188">
                  <c:v>558</c:v>
                </c:pt>
                <c:pt idx="189">
                  <c:v>559</c:v>
                </c:pt>
                <c:pt idx="190">
                  <c:v>560</c:v>
                </c:pt>
                <c:pt idx="191">
                  <c:v>561</c:v>
                </c:pt>
                <c:pt idx="192">
                  <c:v>562</c:v>
                </c:pt>
                <c:pt idx="193">
                  <c:v>563</c:v>
                </c:pt>
                <c:pt idx="194">
                  <c:v>564</c:v>
                </c:pt>
                <c:pt idx="195">
                  <c:v>565</c:v>
                </c:pt>
                <c:pt idx="196">
                  <c:v>566</c:v>
                </c:pt>
                <c:pt idx="197">
                  <c:v>567</c:v>
                </c:pt>
                <c:pt idx="198">
                  <c:v>568</c:v>
                </c:pt>
                <c:pt idx="199">
                  <c:v>569</c:v>
                </c:pt>
                <c:pt idx="200">
                  <c:v>570</c:v>
                </c:pt>
                <c:pt idx="201">
                  <c:v>571</c:v>
                </c:pt>
                <c:pt idx="202">
                  <c:v>572</c:v>
                </c:pt>
                <c:pt idx="203">
                  <c:v>573</c:v>
                </c:pt>
                <c:pt idx="204">
                  <c:v>574</c:v>
                </c:pt>
                <c:pt idx="205">
                  <c:v>575</c:v>
                </c:pt>
                <c:pt idx="206">
                  <c:v>576</c:v>
                </c:pt>
                <c:pt idx="207">
                  <c:v>577</c:v>
                </c:pt>
                <c:pt idx="208">
                  <c:v>578</c:v>
                </c:pt>
                <c:pt idx="209">
                  <c:v>579</c:v>
                </c:pt>
                <c:pt idx="210">
                  <c:v>580</c:v>
                </c:pt>
                <c:pt idx="211">
                  <c:v>581</c:v>
                </c:pt>
                <c:pt idx="212">
                  <c:v>582</c:v>
                </c:pt>
                <c:pt idx="213">
                  <c:v>583</c:v>
                </c:pt>
                <c:pt idx="214">
                  <c:v>584</c:v>
                </c:pt>
                <c:pt idx="215">
                  <c:v>585</c:v>
                </c:pt>
                <c:pt idx="216">
                  <c:v>586</c:v>
                </c:pt>
                <c:pt idx="217">
                  <c:v>587</c:v>
                </c:pt>
                <c:pt idx="218">
                  <c:v>588</c:v>
                </c:pt>
                <c:pt idx="219">
                  <c:v>589</c:v>
                </c:pt>
                <c:pt idx="220">
                  <c:v>590</c:v>
                </c:pt>
                <c:pt idx="221">
                  <c:v>591</c:v>
                </c:pt>
                <c:pt idx="222">
                  <c:v>592</c:v>
                </c:pt>
                <c:pt idx="223">
                  <c:v>593</c:v>
                </c:pt>
                <c:pt idx="224">
                  <c:v>594</c:v>
                </c:pt>
                <c:pt idx="225">
                  <c:v>595</c:v>
                </c:pt>
                <c:pt idx="226">
                  <c:v>596</c:v>
                </c:pt>
                <c:pt idx="227">
                  <c:v>597</c:v>
                </c:pt>
                <c:pt idx="228">
                  <c:v>598</c:v>
                </c:pt>
                <c:pt idx="229">
                  <c:v>599</c:v>
                </c:pt>
                <c:pt idx="230">
                  <c:v>600</c:v>
                </c:pt>
                <c:pt idx="231">
                  <c:v>601</c:v>
                </c:pt>
                <c:pt idx="232">
                  <c:v>602</c:v>
                </c:pt>
                <c:pt idx="233">
                  <c:v>603</c:v>
                </c:pt>
                <c:pt idx="234">
                  <c:v>604</c:v>
                </c:pt>
                <c:pt idx="235">
                  <c:v>605</c:v>
                </c:pt>
                <c:pt idx="236">
                  <c:v>606</c:v>
                </c:pt>
                <c:pt idx="237">
                  <c:v>607</c:v>
                </c:pt>
                <c:pt idx="238">
                  <c:v>608</c:v>
                </c:pt>
                <c:pt idx="239">
                  <c:v>609</c:v>
                </c:pt>
                <c:pt idx="240">
                  <c:v>610</c:v>
                </c:pt>
                <c:pt idx="241">
                  <c:v>611</c:v>
                </c:pt>
                <c:pt idx="242">
                  <c:v>612</c:v>
                </c:pt>
                <c:pt idx="243">
                  <c:v>613</c:v>
                </c:pt>
                <c:pt idx="244">
                  <c:v>614</c:v>
                </c:pt>
                <c:pt idx="245">
                  <c:v>615</c:v>
                </c:pt>
                <c:pt idx="246">
                  <c:v>616</c:v>
                </c:pt>
                <c:pt idx="247">
                  <c:v>617</c:v>
                </c:pt>
                <c:pt idx="248">
                  <c:v>618</c:v>
                </c:pt>
                <c:pt idx="249">
                  <c:v>619</c:v>
                </c:pt>
                <c:pt idx="250">
                  <c:v>620</c:v>
                </c:pt>
                <c:pt idx="251">
                  <c:v>621</c:v>
                </c:pt>
                <c:pt idx="252">
                  <c:v>622</c:v>
                </c:pt>
                <c:pt idx="253">
                  <c:v>623</c:v>
                </c:pt>
                <c:pt idx="254">
                  <c:v>624</c:v>
                </c:pt>
                <c:pt idx="255">
                  <c:v>625</c:v>
                </c:pt>
                <c:pt idx="256">
                  <c:v>626</c:v>
                </c:pt>
                <c:pt idx="257">
                  <c:v>627</c:v>
                </c:pt>
                <c:pt idx="258">
                  <c:v>628</c:v>
                </c:pt>
                <c:pt idx="259">
                  <c:v>629</c:v>
                </c:pt>
                <c:pt idx="260">
                  <c:v>630</c:v>
                </c:pt>
                <c:pt idx="261">
                  <c:v>631</c:v>
                </c:pt>
                <c:pt idx="262">
                  <c:v>632</c:v>
                </c:pt>
                <c:pt idx="263">
                  <c:v>633</c:v>
                </c:pt>
                <c:pt idx="264">
                  <c:v>634</c:v>
                </c:pt>
                <c:pt idx="265">
                  <c:v>635</c:v>
                </c:pt>
                <c:pt idx="266">
                  <c:v>636</c:v>
                </c:pt>
                <c:pt idx="267">
                  <c:v>637</c:v>
                </c:pt>
                <c:pt idx="268">
                  <c:v>638</c:v>
                </c:pt>
                <c:pt idx="269">
                  <c:v>639</c:v>
                </c:pt>
                <c:pt idx="270">
                  <c:v>640</c:v>
                </c:pt>
                <c:pt idx="271">
                  <c:v>641</c:v>
                </c:pt>
                <c:pt idx="272">
                  <c:v>642</c:v>
                </c:pt>
                <c:pt idx="273">
                  <c:v>643</c:v>
                </c:pt>
                <c:pt idx="274">
                  <c:v>644</c:v>
                </c:pt>
                <c:pt idx="275">
                  <c:v>645</c:v>
                </c:pt>
                <c:pt idx="276">
                  <c:v>646</c:v>
                </c:pt>
                <c:pt idx="277">
                  <c:v>647</c:v>
                </c:pt>
                <c:pt idx="278">
                  <c:v>648</c:v>
                </c:pt>
                <c:pt idx="279">
                  <c:v>649</c:v>
                </c:pt>
                <c:pt idx="280">
                  <c:v>650</c:v>
                </c:pt>
                <c:pt idx="281">
                  <c:v>651</c:v>
                </c:pt>
                <c:pt idx="282">
                  <c:v>652</c:v>
                </c:pt>
                <c:pt idx="283">
                  <c:v>653</c:v>
                </c:pt>
                <c:pt idx="284">
                  <c:v>654</c:v>
                </c:pt>
                <c:pt idx="285">
                  <c:v>655</c:v>
                </c:pt>
                <c:pt idx="286">
                  <c:v>656</c:v>
                </c:pt>
                <c:pt idx="287">
                  <c:v>657</c:v>
                </c:pt>
                <c:pt idx="288">
                  <c:v>658</c:v>
                </c:pt>
                <c:pt idx="289">
                  <c:v>659</c:v>
                </c:pt>
                <c:pt idx="290">
                  <c:v>660</c:v>
                </c:pt>
                <c:pt idx="291">
                  <c:v>661</c:v>
                </c:pt>
                <c:pt idx="292">
                  <c:v>662</c:v>
                </c:pt>
                <c:pt idx="293">
                  <c:v>663</c:v>
                </c:pt>
                <c:pt idx="294">
                  <c:v>664</c:v>
                </c:pt>
                <c:pt idx="295">
                  <c:v>665</c:v>
                </c:pt>
                <c:pt idx="296">
                  <c:v>666</c:v>
                </c:pt>
                <c:pt idx="297">
                  <c:v>667</c:v>
                </c:pt>
                <c:pt idx="298">
                  <c:v>668</c:v>
                </c:pt>
                <c:pt idx="299">
                  <c:v>669</c:v>
                </c:pt>
                <c:pt idx="300">
                  <c:v>670</c:v>
                </c:pt>
                <c:pt idx="301">
                  <c:v>671</c:v>
                </c:pt>
                <c:pt idx="302">
                  <c:v>672</c:v>
                </c:pt>
                <c:pt idx="303">
                  <c:v>673</c:v>
                </c:pt>
                <c:pt idx="304">
                  <c:v>674</c:v>
                </c:pt>
                <c:pt idx="305">
                  <c:v>675</c:v>
                </c:pt>
                <c:pt idx="306">
                  <c:v>676</c:v>
                </c:pt>
                <c:pt idx="307">
                  <c:v>677</c:v>
                </c:pt>
                <c:pt idx="308">
                  <c:v>678</c:v>
                </c:pt>
                <c:pt idx="309">
                  <c:v>679</c:v>
                </c:pt>
                <c:pt idx="310">
                  <c:v>680</c:v>
                </c:pt>
                <c:pt idx="311">
                  <c:v>681</c:v>
                </c:pt>
                <c:pt idx="312">
                  <c:v>682</c:v>
                </c:pt>
                <c:pt idx="313">
                  <c:v>683</c:v>
                </c:pt>
                <c:pt idx="314">
                  <c:v>684</c:v>
                </c:pt>
                <c:pt idx="315">
                  <c:v>685</c:v>
                </c:pt>
                <c:pt idx="316">
                  <c:v>686</c:v>
                </c:pt>
                <c:pt idx="317">
                  <c:v>687</c:v>
                </c:pt>
                <c:pt idx="318">
                  <c:v>688</c:v>
                </c:pt>
                <c:pt idx="319">
                  <c:v>689</c:v>
                </c:pt>
                <c:pt idx="320">
                  <c:v>690</c:v>
                </c:pt>
                <c:pt idx="321">
                  <c:v>691</c:v>
                </c:pt>
                <c:pt idx="322">
                  <c:v>692</c:v>
                </c:pt>
                <c:pt idx="323">
                  <c:v>693</c:v>
                </c:pt>
                <c:pt idx="324">
                  <c:v>694</c:v>
                </c:pt>
                <c:pt idx="325">
                  <c:v>695</c:v>
                </c:pt>
                <c:pt idx="326">
                  <c:v>696</c:v>
                </c:pt>
                <c:pt idx="327">
                  <c:v>697</c:v>
                </c:pt>
                <c:pt idx="328">
                  <c:v>698</c:v>
                </c:pt>
                <c:pt idx="329">
                  <c:v>699</c:v>
                </c:pt>
                <c:pt idx="330">
                  <c:v>700</c:v>
                </c:pt>
                <c:pt idx="331">
                  <c:v>701</c:v>
                </c:pt>
                <c:pt idx="332">
                  <c:v>702</c:v>
                </c:pt>
                <c:pt idx="333">
                  <c:v>703</c:v>
                </c:pt>
                <c:pt idx="334">
                  <c:v>704</c:v>
                </c:pt>
                <c:pt idx="335">
                  <c:v>705</c:v>
                </c:pt>
                <c:pt idx="336">
                  <c:v>706</c:v>
                </c:pt>
                <c:pt idx="337">
                  <c:v>707</c:v>
                </c:pt>
                <c:pt idx="338">
                  <c:v>708</c:v>
                </c:pt>
                <c:pt idx="339">
                  <c:v>709</c:v>
                </c:pt>
                <c:pt idx="340">
                  <c:v>710</c:v>
                </c:pt>
                <c:pt idx="341">
                  <c:v>711</c:v>
                </c:pt>
                <c:pt idx="342">
                  <c:v>712</c:v>
                </c:pt>
                <c:pt idx="343">
                  <c:v>713</c:v>
                </c:pt>
                <c:pt idx="344">
                  <c:v>714</c:v>
                </c:pt>
                <c:pt idx="345">
                  <c:v>715</c:v>
                </c:pt>
                <c:pt idx="346">
                  <c:v>716</c:v>
                </c:pt>
                <c:pt idx="347">
                  <c:v>717</c:v>
                </c:pt>
                <c:pt idx="348">
                  <c:v>718</c:v>
                </c:pt>
                <c:pt idx="349">
                  <c:v>719</c:v>
                </c:pt>
                <c:pt idx="350">
                  <c:v>720</c:v>
                </c:pt>
                <c:pt idx="351">
                  <c:v>721</c:v>
                </c:pt>
                <c:pt idx="352">
                  <c:v>722</c:v>
                </c:pt>
                <c:pt idx="353">
                  <c:v>723</c:v>
                </c:pt>
                <c:pt idx="354">
                  <c:v>724</c:v>
                </c:pt>
                <c:pt idx="355">
                  <c:v>725</c:v>
                </c:pt>
                <c:pt idx="356">
                  <c:v>726</c:v>
                </c:pt>
                <c:pt idx="357">
                  <c:v>727</c:v>
                </c:pt>
                <c:pt idx="358">
                  <c:v>728</c:v>
                </c:pt>
                <c:pt idx="359">
                  <c:v>729</c:v>
                </c:pt>
                <c:pt idx="360">
                  <c:v>730</c:v>
                </c:pt>
                <c:pt idx="361">
                  <c:v>731</c:v>
                </c:pt>
                <c:pt idx="362">
                  <c:v>732</c:v>
                </c:pt>
                <c:pt idx="363">
                  <c:v>733</c:v>
                </c:pt>
                <c:pt idx="364">
                  <c:v>734</c:v>
                </c:pt>
                <c:pt idx="365">
                  <c:v>735</c:v>
                </c:pt>
                <c:pt idx="366">
                  <c:v>736</c:v>
                </c:pt>
                <c:pt idx="367">
                  <c:v>737</c:v>
                </c:pt>
                <c:pt idx="368">
                  <c:v>738</c:v>
                </c:pt>
                <c:pt idx="369">
                  <c:v>739</c:v>
                </c:pt>
                <c:pt idx="370">
                  <c:v>740</c:v>
                </c:pt>
                <c:pt idx="371">
                  <c:v>741</c:v>
                </c:pt>
                <c:pt idx="372">
                  <c:v>742</c:v>
                </c:pt>
                <c:pt idx="373">
                  <c:v>743</c:v>
                </c:pt>
                <c:pt idx="374">
                  <c:v>744</c:v>
                </c:pt>
                <c:pt idx="375">
                  <c:v>745</c:v>
                </c:pt>
                <c:pt idx="376">
                  <c:v>746</c:v>
                </c:pt>
                <c:pt idx="377">
                  <c:v>747</c:v>
                </c:pt>
                <c:pt idx="378">
                  <c:v>748</c:v>
                </c:pt>
                <c:pt idx="379">
                  <c:v>749</c:v>
                </c:pt>
                <c:pt idx="380">
                  <c:v>750</c:v>
                </c:pt>
                <c:pt idx="381">
                  <c:v>751</c:v>
                </c:pt>
                <c:pt idx="382">
                  <c:v>752</c:v>
                </c:pt>
                <c:pt idx="383">
                  <c:v>753</c:v>
                </c:pt>
                <c:pt idx="384">
                  <c:v>754</c:v>
                </c:pt>
                <c:pt idx="385">
                  <c:v>755</c:v>
                </c:pt>
                <c:pt idx="386">
                  <c:v>756</c:v>
                </c:pt>
                <c:pt idx="387">
                  <c:v>757</c:v>
                </c:pt>
                <c:pt idx="388">
                  <c:v>758</c:v>
                </c:pt>
                <c:pt idx="389">
                  <c:v>759</c:v>
                </c:pt>
                <c:pt idx="390">
                  <c:v>760</c:v>
                </c:pt>
                <c:pt idx="391">
                  <c:v>761</c:v>
                </c:pt>
                <c:pt idx="392">
                  <c:v>762</c:v>
                </c:pt>
                <c:pt idx="393">
                  <c:v>763</c:v>
                </c:pt>
                <c:pt idx="394">
                  <c:v>764</c:v>
                </c:pt>
                <c:pt idx="395">
                  <c:v>765</c:v>
                </c:pt>
                <c:pt idx="396">
                  <c:v>766</c:v>
                </c:pt>
                <c:pt idx="397">
                  <c:v>767</c:v>
                </c:pt>
                <c:pt idx="398">
                  <c:v>768</c:v>
                </c:pt>
                <c:pt idx="399">
                  <c:v>769</c:v>
                </c:pt>
                <c:pt idx="400">
                  <c:v>770</c:v>
                </c:pt>
                <c:pt idx="401">
                  <c:v>771</c:v>
                </c:pt>
                <c:pt idx="402">
                  <c:v>772</c:v>
                </c:pt>
                <c:pt idx="403">
                  <c:v>773</c:v>
                </c:pt>
                <c:pt idx="404">
                  <c:v>774</c:v>
                </c:pt>
                <c:pt idx="405">
                  <c:v>775</c:v>
                </c:pt>
                <c:pt idx="406">
                  <c:v>776</c:v>
                </c:pt>
                <c:pt idx="407">
                  <c:v>777</c:v>
                </c:pt>
                <c:pt idx="408">
                  <c:v>778</c:v>
                </c:pt>
                <c:pt idx="409">
                  <c:v>779</c:v>
                </c:pt>
                <c:pt idx="410">
                  <c:v>780</c:v>
                </c:pt>
                <c:pt idx="411">
                  <c:v>781</c:v>
                </c:pt>
                <c:pt idx="412">
                  <c:v>782</c:v>
                </c:pt>
                <c:pt idx="413">
                  <c:v>783</c:v>
                </c:pt>
                <c:pt idx="414">
                  <c:v>784</c:v>
                </c:pt>
                <c:pt idx="415">
                  <c:v>785</c:v>
                </c:pt>
                <c:pt idx="416">
                  <c:v>786</c:v>
                </c:pt>
                <c:pt idx="417">
                  <c:v>787</c:v>
                </c:pt>
                <c:pt idx="418">
                  <c:v>788</c:v>
                </c:pt>
                <c:pt idx="419">
                  <c:v>789</c:v>
                </c:pt>
                <c:pt idx="420">
                  <c:v>790</c:v>
                </c:pt>
                <c:pt idx="421">
                  <c:v>791</c:v>
                </c:pt>
                <c:pt idx="422">
                  <c:v>792</c:v>
                </c:pt>
                <c:pt idx="423">
                  <c:v>793</c:v>
                </c:pt>
                <c:pt idx="424">
                  <c:v>794</c:v>
                </c:pt>
                <c:pt idx="425">
                  <c:v>795</c:v>
                </c:pt>
                <c:pt idx="426">
                  <c:v>796</c:v>
                </c:pt>
                <c:pt idx="427">
                  <c:v>797</c:v>
                </c:pt>
                <c:pt idx="428">
                  <c:v>798</c:v>
                </c:pt>
                <c:pt idx="429">
                  <c:v>799</c:v>
                </c:pt>
                <c:pt idx="430">
                  <c:v>800</c:v>
                </c:pt>
                <c:pt idx="431">
                  <c:v>801</c:v>
                </c:pt>
                <c:pt idx="432">
                  <c:v>802</c:v>
                </c:pt>
                <c:pt idx="433">
                  <c:v>803</c:v>
                </c:pt>
                <c:pt idx="434">
                  <c:v>804</c:v>
                </c:pt>
                <c:pt idx="435">
                  <c:v>805</c:v>
                </c:pt>
                <c:pt idx="436">
                  <c:v>806</c:v>
                </c:pt>
                <c:pt idx="437">
                  <c:v>807</c:v>
                </c:pt>
                <c:pt idx="438">
                  <c:v>808</c:v>
                </c:pt>
                <c:pt idx="439">
                  <c:v>809</c:v>
                </c:pt>
                <c:pt idx="440">
                  <c:v>810</c:v>
                </c:pt>
                <c:pt idx="441">
                  <c:v>811</c:v>
                </c:pt>
                <c:pt idx="442">
                  <c:v>812</c:v>
                </c:pt>
                <c:pt idx="443">
                  <c:v>813</c:v>
                </c:pt>
                <c:pt idx="444">
                  <c:v>814</c:v>
                </c:pt>
                <c:pt idx="445">
                  <c:v>815</c:v>
                </c:pt>
                <c:pt idx="446">
                  <c:v>816</c:v>
                </c:pt>
                <c:pt idx="447">
                  <c:v>817</c:v>
                </c:pt>
                <c:pt idx="448">
                  <c:v>818</c:v>
                </c:pt>
                <c:pt idx="449">
                  <c:v>819</c:v>
                </c:pt>
                <c:pt idx="450">
                  <c:v>820</c:v>
                </c:pt>
                <c:pt idx="451">
                  <c:v>821</c:v>
                </c:pt>
                <c:pt idx="452">
                  <c:v>822</c:v>
                </c:pt>
                <c:pt idx="453">
                  <c:v>823</c:v>
                </c:pt>
                <c:pt idx="454">
                  <c:v>824</c:v>
                </c:pt>
                <c:pt idx="455">
                  <c:v>825</c:v>
                </c:pt>
                <c:pt idx="456">
                  <c:v>826</c:v>
                </c:pt>
                <c:pt idx="457">
                  <c:v>827</c:v>
                </c:pt>
                <c:pt idx="458">
                  <c:v>828</c:v>
                </c:pt>
                <c:pt idx="459">
                  <c:v>829</c:v>
                </c:pt>
                <c:pt idx="460">
                  <c:v>830</c:v>
                </c:pt>
              </c:numCache>
            </c:numRef>
          </c:xVal>
          <c:yVal>
            <c:numRef>
              <c:f>Reference!$D$19:$D$479</c:f>
              <c:numCache>
                <c:ptCount val="461"/>
                <c:pt idx="0">
                  <c:v>0.09551</c:v>
                </c:pt>
                <c:pt idx="1">
                  <c:v>0.1058</c:v>
                </c:pt>
                <c:pt idx="2">
                  <c:v>0.1015</c:v>
                </c:pt>
                <c:pt idx="3">
                  <c:v>0.1095</c:v>
                </c:pt>
                <c:pt idx="4">
                  <c:v>0.116</c:v>
                </c:pt>
                <c:pt idx="5">
                  <c:v>0.1239</c:v>
                </c:pt>
                <c:pt idx="6">
                  <c:v>0.129</c:v>
                </c:pt>
                <c:pt idx="7">
                  <c:v>0.1259</c:v>
                </c:pt>
                <c:pt idx="8">
                  <c:v>0.1223</c:v>
                </c:pt>
                <c:pt idx="9">
                  <c:v>0.1258</c:v>
                </c:pt>
                <c:pt idx="10">
                  <c:v>0.1373</c:v>
                </c:pt>
                <c:pt idx="11">
                  <c:v>0.1347</c:v>
                </c:pt>
                <c:pt idx="12">
                  <c:v>0.1473</c:v>
                </c:pt>
                <c:pt idx="13">
                  <c:v>0.1383</c:v>
                </c:pt>
                <c:pt idx="14">
                  <c:v>0.1482</c:v>
                </c:pt>
                <c:pt idx="15">
                  <c:v>0.1567</c:v>
                </c:pt>
                <c:pt idx="16">
                  <c:v>0.1655</c:v>
                </c:pt>
                <c:pt idx="17">
                  <c:v>0.1645</c:v>
                </c:pt>
                <c:pt idx="18">
                  <c:v>0.1729</c:v>
                </c:pt>
                <c:pt idx="19">
                  <c:v>0.1732</c:v>
                </c:pt>
                <c:pt idx="20">
                  <c:v>0.1815</c:v>
                </c:pt>
                <c:pt idx="21">
                  <c:v>0.1841</c:v>
                </c:pt>
                <c:pt idx="22">
                  <c:v>0.1881</c:v>
                </c:pt>
                <c:pt idx="23">
                  <c:v>0.1942</c:v>
                </c:pt>
                <c:pt idx="24">
                  <c:v>0.198</c:v>
                </c:pt>
                <c:pt idx="25">
                  <c:v>0.203</c:v>
                </c:pt>
                <c:pt idx="26">
                  <c:v>0.2073</c:v>
                </c:pt>
                <c:pt idx="27">
                  <c:v>0.2131</c:v>
                </c:pt>
                <c:pt idx="28">
                  <c:v>0.2158</c:v>
                </c:pt>
                <c:pt idx="29">
                  <c:v>0.2231</c:v>
                </c:pt>
                <c:pt idx="30">
                  <c:v>0.2266</c:v>
                </c:pt>
                <c:pt idx="31">
                  <c:v>0.2313</c:v>
                </c:pt>
                <c:pt idx="32">
                  <c:v>0.2365</c:v>
                </c:pt>
                <c:pt idx="33">
                  <c:v>0.242</c:v>
                </c:pt>
                <c:pt idx="34">
                  <c:v>0.2477</c:v>
                </c:pt>
                <c:pt idx="35">
                  <c:v>0.2521</c:v>
                </c:pt>
                <c:pt idx="36">
                  <c:v>0.2552</c:v>
                </c:pt>
                <c:pt idx="37">
                  <c:v>0.261</c:v>
                </c:pt>
                <c:pt idx="38">
                  <c:v>0.2669</c:v>
                </c:pt>
                <c:pt idx="39">
                  <c:v>0.2715</c:v>
                </c:pt>
                <c:pt idx="40">
                  <c:v>0.2749</c:v>
                </c:pt>
                <c:pt idx="41">
                  <c:v>0.2805</c:v>
                </c:pt>
                <c:pt idx="42">
                  <c:v>0.2834</c:v>
                </c:pt>
                <c:pt idx="43">
                  <c:v>0.2871</c:v>
                </c:pt>
                <c:pt idx="44">
                  <c:v>0.2942</c:v>
                </c:pt>
                <c:pt idx="45">
                  <c:v>0.2966</c:v>
                </c:pt>
                <c:pt idx="46">
                  <c:v>0.3016</c:v>
                </c:pt>
                <c:pt idx="47">
                  <c:v>0.3059</c:v>
                </c:pt>
                <c:pt idx="48">
                  <c:v>0.309</c:v>
                </c:pt>
                <c:pt idx="49">
                  <c:v>0.3141</c:v>
                </c:pt>
                <c:pt idx="50">
                  <c:v>0.3187</c:v>
                </c:pt>
                <c:pt idx="51">
                  <c:v>0.3218</c:v>
                </c:pt>
                <c:pt idx="52">
                  <c:v>0.3262</c:v>
                </c:pt>
                <c:pt idx="53">
                  <c:v>0.3303</c:v>
                </c:pt>
                <c:pt idx="54">
                  <c:v>0.333</c:v>
                </c:pt>
                <c:pt idx="55">
                  <c:v>0.3369</c:v>
                </c:pt>
                <c:pt idx="56">
                  <c:v>0.3407</c:v>
                </c:pt>
                <c:pt idx="57">
                  <c:v>0.3447</c:v>
                </c:pt>
                <c:pt idx="58">
                  <c:v>0.3485</c:v>
                </c:pt>
                <c:pt idx="59">
                  <c:v>0.3522</c:v>
                </c:pt>
                <c:pt idx="60">
                  <c:v>0.3574</c:v>
                </c:pt>
                <c:pt idx="61">
                  <c:v>0.3612</c:v>
                </c:pt>
                <c:pt idx="62">
                  <c:v>0.3647</c:v>
                </c:pt>
                <c:pt idx="63">
                  <c:v>0.3686</c:v>
                </c:pt>
                <c:pt idx="64">
                  <c:v>0.3723</c:v>
                </c:pt>
                <c:pt idx="65">
                  <c:v>0.3763</c:v>
                </c:pt>
                <c:pt idx="66">
                  <c:v>0.3795</c:v>
                </c:pt>
                <c:pt idx="67">
                  <c:v>0.3831</c:v>
                </c:pt>
                <c:pt idx="68">
                  <c:v>0.3863</c:v>
                </c:pt>
                <c:pt idx="69">
                  <c:v>0.3884</c:v>
                </c:pt>
                <c:pt idx="70">
                  <c:v>0.3919</c:v>
                </c:pt>
                <c:pt idx="71">
                  <c:v>0.3952</c:v>
                </c:pt>
                <c:pt idx="72">
                  <c:v>0.3936</c:v>
                </c:pt>
                <c:pt idx="73">
                  <c:v>0.3943</c:v>
                </c:pt>
                <c:pt idx="74">
                  <c:v>0.3959</c:v>
                </c:pt>
                <c:pt idx="75">
                  <c:v>0.3974</c:v>
                </c:pt>
                <c:pt idx="76">
                  <c:v>0.3991</c:v>
                </c:pt>
                <c:pt idx="77">
                  <c:v>0.3985</c:v>
                </c:pt>
                <c:pt idx="78">
                  <c:v>0.3991</c:v>
                </c:pt>
                <c:pt idx="79">
                  <c:v>0.3992</c:v>
                </c:pt>
                <c:pt idx="80">
                  <c:v>0.399</c:v>
                </c:pt>
                <c:pt idx="81">
                  <c:v>0.3991</c:v>
                </c:pt>
                <c:pt idx="82">
                  <c:v>0.3984</c:v>
                </c:pt>
                <c:pt idx="83">
                  <c:v>0.3968</c:v>
                </c:pt>
                <c:pt idx="84">
                  <c:v>0.3973</c:v>
                </c:pt>
                <c:pt idx="85">
                  <c:v>0.3961</c:v>
                </c:pt>
                <c:pt idx="86">
                  <c:v>0.395</c:v>
                </c:pt>
                <c:pt idx="87">
                  <c:v>0.3935</c:v>
                </c:pt>
                <c:pt idx="88">
                  <c:v>0.3936</c:v>
                </c:pt>
                <c:pt idx="89">
                  <c:v>0.3923</c:v>
                </c:pt>
                <c:pt idx="90">
                  <c:v>0.3905</c:v>
                </c:pt>
                <c:pt idx="91">
                  <c:v>0.3898</c:v>
                </c:pt>
                <c:pt idx="92">
                  <c:v>0.3884</c:v>
                </c:pt>
                <c:pt idx="93">
                  <c:v>0.3875</c:v>
                </c:pt>
                <c:pt idx="94">
                  <c:v>0.3859</c:v>
                </c:pt>
                <c:pt idx="95">
                  <c:v>0.3838</c:v>
                </c:pt>
                <c:pt idx="96">
                  <c:v>0.3822</c:v>
                </c:pt>
                <c:pt idx="97">
                  <c:v>0.38</c:v>
                </c:pt>
                <c:pt idx="98">
                  <c:v>0.3781</c:v>
                </c:pt>
                <c:pt idx="99">
                  <c:v>0.3764</c:v>
                </c:pt>
                <c:pt idx="100">
                  <c:v>0.3739</c:v>
                </c:pt>
                <c:pt idx="101">
                  <c:v>0.3708</c:v>
                </c:pt>
                <c:pt idx="102">
                  <c:v>0.3681</c:v>
                </c:pt>
                <c:pt idx="103">
                  <c:v>0.3651</c:v>
                </c:pt>
                <c:pt idx="104">
                  <c:v>0.3623</c:v>
                </c:pt>
                <c:pt idx="105">
                  <c:v>0.3599</c:v>
                </c:pt>
                <c:pt idx="106">
                  <c:v>0.3564</c:v>
                </c:pt>
                <c:pt idx="107">
                  <c:v>0.3532</c:v>
                </c:pt>
                <c:pt idx="108">
                  <c:v>0.3498</c:v>
                </c:pt>
                <c:pt idx="109">
                  <c:v>0.3468</c:v>
                </c:pt>
                <c:pt idx="110">
                  <c:v>0.3436</c:v>
                </c:pt>
                <c:pt idx="111">
                  <c:v>0.3403</c:v>
                </c:pt>
                <c:pt idx="112">
                  <c:v>0.3367</c:v>
                </c:pt>
                <c:pt idx="113">
                  <c:v>0.3332</c:v>
                </c:pt>
                <c:pt idx="114">
                  <c:v>0.3296</c:v>
                </c:pt>
                <c:pt idx="115">
                  <c:v>0.3259</c:v>
                </c:pt>
                <c:pt idx="116">
                  <c:v>0.3222</c:v>
                </c:pt>
                <c:pt idx="117">
                  <c:v>0.3186</c:v>
                </c:pt>
                <c:pt idx="118">
                  <c:v>0.3146</c:v>
                </c:pt>
                <c:pt idx="119">
                  <c:v>0.3111</c:v>
                </c:pt>
                <c:pt idx="120">
                  <c:v>0.3072</c:v>
                </c:pt>
                <c:pt idx="121">
                  <c:v>0.3033</c:v>
                </c:pt>
                <c:pt idx="122">
                  <c:v>0.2993</c:v>
                </c:pt>
                <c:pt idx="123">
                  <c:v>0.2954</c:v>
                </c:pt>
                <c:pt idx="124">
                  <c:v>0.2914</c:v>
                </c:pt>
                <c:pt idx="125">
                  <c:v>0.2874</c:v>
                </c:pt>
                <c:pt idx="126">
                  <c:v>0.2835</c:v>
                </c:pt>
                <c:pt idx="127">
                  <c:v>0.2795</c:v>
                </c:pt>
                <c:pt idx="128">
                  <c:v>0.2753</c:v>
                </c:pt>
                <c:pt idx="129">
                  <c:v>0.2714</c:v>
                </c:pt>
                <c:pt idx="130">
                  <c:v>0.2675</c:v>
                </c:pt>
                <c:pt idx="131">
                  <c:v>0.2635</c:v>
                </c:pt>
                <c:pt idx="132">
                  <c:v>0.2595</c:v>
                </c:pt>
                <c:pt idx="133">
                  <c:v>0.2555</c:v>
                </c:pt>
                <c:pt idx="134">
                  <c:v>0.2516</c:v>
                </c:pt>
                <c:pt idx="135">
                  <c:v>0.2476</c:v>
                </c:pt>
                <c:pt idx="136">
                  <c:v>0.2436</c:v>
                </c:pt>
                <c:pt idx="137">
                  <c:v>0.2398</c:v>
                </c:pt>
                <c:pt idx="138">
                  <c:v>0.2358</c:v>
                </c:pt>
                <c:pt idx="139">
                  <c:v>0.2319</c:v>
                </c:pt>
                <c:pt idx="140">
                  <c:v>0.228</c:v>
                </c:pt>
                <c:pt idx="141">
                  <c:v>0.2242</c:v>
                </c:pt>
                <c:pt idx="142">
                  <c:v>0.2202</c:v>
                </c:pt>
                <c:pt idx="143">
                  <c:v>0.2166</c:v>
                </c:pt>
                <c:pt idx="144">
                  <c:v>0.2127</c:v>
                </c:pt>
                <c:pt idx="145">
                  <c:v>0.2089</c:v>
                </c:pt>
                <c:pt idx="146">
                  <c:v>0.2051</c:v>
                </c:pt>
                <c:pt idx="147">
                  <c:v>0.2015</c:v>
                </c:pt>
                <c:pt idx="148">
                  <c:v>0.1977</c:v>
                </c:pt>
                <c:pt idx="149">
                  <c:v>0.194</c:v>
                </c:pt>
                <c:pt idx="150">
                  <c:v>0.1903</c:v>
                </c:pt>
                <c:pt idx="151">
                  <c:v>0.1867</c:v>
                </c:pt>
                <c:pt idx="152">
                  <c:v>0.1829</c:v>
                </c:pt>
                <c:pt idx="153">
                  <c:v>0.1793</c:v>
                </c:pt>
                <c:pt idx="154">
                  <c:v>0.1758</c:v>
                </c:pt>
                <c:pt idx="155">
                  <c:v>0.1722</c:v>
                </c:pt>
                <c:pt idx="156">
                  <c:v>0.1688</c:v>
                </c:pt>
                <c:pt idx="157">
                  <c:v>0.1651</c:v>
                </c:pt>
                <c:pt idx="158">
                  <c:v>0.1618</c:v>
                </c:pt>
                <c:pt idx="159">
                  <c:v>0.1586</c:v>
                </c:pt>
                <c:pt idx="160">
                  <c:v>0.1552</c:v>
                </c:pt>
                <c:pt idx="161">
                  <c:v>0.152</c:v>
                </c:pt>
                <c:pt idx="162">
                  <c:v>0.1488</c:v>
                </c:pt>
                <c:pt idx="163">
                  <c:v>0.1457</c:v>
                </c:pt>
                <c:pt idx="164">
                  <c:v>0.1427</c:v>
                </c:pt>
                <c:pt idx="165">
                  <c:v>0.1396</c:v>
                </c:pt>
                <c:pt idx="166">
                  <c:v>0.1368</c:v>
                </c:pt>
                <c:pt idx="167">
                  <c:v>0.1338</c:v>
                </c:pt>
                <c:pt idx="168">
                  <c:v>0.1311</c:v>
                </c:pt>
                <c:pt idx="169">
                  <c:v>0.1285</c:v>
                </c:pt>
                <c:pt idx="170">
                  <c:v>0.1256</c:v>
                </c:pt>
                <c:pt idx="171">
                  <c:v>0.1232</c:v>
                </c:pt>
                <c:pt idx="172">
                  <c:v>0.1207</c:v>
                </c:pt>
                <c:pt idx="173">
                  <c:v>0.1179</c:v>
                </c:pt>
                <c:pt idx="174">
                  <c:v>0.1156</c:v>
                </c:pt>
                <c:pt idx="175">
                  <c:v>0.1133</c:v>
                </c:pt>
                <c:pt idx="176">
                  <c:v>0.1108</c:v>
                </c:pt>
                <c:pt idx="177">
                  <c:v>0.1086</c:v>
                </c:pt>
                <c:pt idx="178">
                  <c:v>0.1062</c:v>
                </c:pt>
                <c:pt idx="179">
                  <c:v>0.104</c:v>
                </c:pt>
                <c:pt idx="180">
                  <c:v>0.102</c:v>
                </c:pt>
                <c:pt idx="181">
                  <c:v>0.09995</c:v>
                </c:pt>
                <c:pt idx="182">
                  <c:v>0.09806</c:v>
                </c:pt>
                <c:pt idx="183">
                  <c:v>0.09617</c:v>
                </c:pt>
                <c:pt idx="184">
                  <c:v>0.09427</c:v>
                </c:pt>
                <c:pt idx="185">
                  <c:v>0.0923</c:v>
                </c:pt>
                <c:pt idx="186">
                  <c:v>0.09053</c:v>
                </c:pt>
                <c:pt idx="187">
                  <c:v>0.08867</c:v>
                </c:pt>
                <c:pt idx="188">
                  <c:v>0.08684</c:v>
                </c:pt>
                <c:pt idx="189">
                  <c:v>0.0846</c:v>
                </c:pt>
                <c:pt idx="190">
                  <c:v>0.08295</c:v>
                </c:pt>
                <c:pt idx="191">
                  <c:v>0.08127</c:v>
                </c:pt>
                <c:pt idx="192">
                  <c:v>0.07959</c:v>
                </c:pt>
                <c:pt idx="193">
                  <c:v>0.07805</c:v>
                </c:pt>
                <c:pt idx="194">
                  <c:v>0.0764</c:v>
                </c:pt>
                <c:pt idx="195">
                  <c:v>0.07469</c:v>
                </c:pt>
                <c:pt idx="196">
                  <c:v>0.07312</c:v>
                </c:pt>
                <c:pt idx="197">
                  <c:v>0.07171</c:v>
                </c:pt>
                <c:pt idx="198">
                  <c:v>0.07033</c:v>
                </c:pt>
                <c:pt idx="199">
                  <c:v>0.06885</c:v>
                </c:pt>
                <c:pt idx="200">
                  <c:v>0.06753</c:v>
                </c:pt>
                <c:pt idx="201">
                  <c:v>0.06613</c:v>
                </c:pt>
                <c:pt idx="202">
                  <c:v>0.06477</c:v>
                </c:pt>
                <c:pt idx="203">
                  <c:v>0.06338</c:v>
                </c:pt>
                <c:pt idx="204">
                  <c:v>0.06225</c:v>
                </c:pt>
                <c:pt idx="205">
                  <c:v>0.06114</c:v>
                </c:pt>
                <c:pt idx="206">
                  <c:v>0.05982</c:v>
                </c:pt>
                <c:pt idx="207">
                  <c:v>0.05892</c:v>
                </c:pt>
                <c:pt idx="208">
                  <c:v>0.05784</c:v>
                </c:pt>
                <c:pt idx="209">
                  <c:v>0.05686</c:v>
                </c:pt>
                <c:pt idx="210">
                  <c:v>0.0559</c:v>
                </c:pt>
                <c:pt idx="211">
                  <c:v>0.05495</c:v>
                </c:pt>
                <c:pt idx="212">
                  <c:v>0.05399</c:v>
                </c:pt>
                <c:pt idx="213">
                  <c:v>0.05328</c:v>
                </c:pt>
                <c:pt idx="214">
                  <c:v>0.05245</c:v>
                </c:pt>
                <c:pt idx="215">
                  <c:v>0.05168</c:v>
                </c:pt>
                <c:pt idx="216">
                  <c:v>0.05103</c:v>
                </c:pt>
                <c:pt idx="217">
                  <c:v>0.05032</c:v>
                </c:pt>
                <c:pt idx="218">
                  <c:v>0.04965</c:v>
                </c:pt>
                <c:pt idx="219">
                  <c:v>0.04897</c:v>
                </c:pt>
                <c:pt idx="220">
                  <c:v>0.04837</c:v>
                </c:pt>
                <c:pt idx="221">
                  <c:v>0.04781</c:v>
                </c:pt>
                <c:pt idx="222">
                  <c:v>0.04709</c:v>
                </c:pt>
                <c:pt idx="223">
                  <c:v>0.04654</c:v>
                </c:pt>
                <c:pt idx="224">
                  <c:v>0.04608</c:v>
                </c:pt>
                <c:pt idx="225">
                  <c:v>0.04557</c:v>
                </c:pt>
                <c:pt idx="226">
                  <c:v>0.04509</c:v>
                </c:pt>
                <c:pt idx="227">
                  <c:v>0.04454</c:v>
                </c:pt>
                <c:pt idx="228">
                  <c:v>0.04404</c:v>
                </c:pt>
                <c:pt idx="229">
                  <c:v>0.04357</c:v>
                </c:pt>
                <c:pt idx="230">
                  <c:v>0.04321</c:v>
                </c:pt>
                <c:pt idx="231">
                  <c:v>0.04278</c:v>
                </c:pt>
                <c:pt idx="232">
                  <c:v>0.0424</c:v>
                </c:pt>
                <c:pt idx="233">
                  <c:v>0.04203</c:v>
                </c:pt>
                <c:pt idx="234">
                  <c:v>0.04181</c:v>
                </c:pt>
                <c:pt idx="235">
                  <c:v>0.04146</c:v>
                </c:pt>
                <c:pt idx="236">
                  <c:v>0.0412</c:v>
                </c:pt>
                <c:pt idx="237">
                  <c:v>0.04094</c:v>
                </c:pt>
                <c:pt idx="238">
                  <c:v>0.04076</c:v>
                </c:pt>
                <c:pt idx="239">
                  <c:v>0.04052</c:v>
                </c:pt>
                <c:pt idx="240">
                  <c:v>0.04051</c:v>
                </c:pt>
                <c:pt idx="241">
                  <c:v>0.0403</c:v>
                </c:pt>
                <c:pt idx="242">
                  <c:v>0.0406</c:v>
                </c:pt>
                <c:pt idx="243">
                  <c:v>0.04004</c:v>
                </c:pt>
                <c:pt idx="244">
                  <c:v>0.03991</c:v>
                </c:pt>
                <c:pt idx="245">
                  <c:v>0.03979</c:v>
                </c:pt>
                <c:pt idx="246">
                  <c:v>0.03959</c:v>
                </c:pt>
                <c:pt idx="247">
                  <c:v>0.0396</c:v>
                </c:pt>
                <c:pt idx="248">
                  <c:v>0.03949</c:v>
                </c:pt>
                <c:pt idx="249">
                  <c:v>0.03936</c:v>
                </c:pt>
                <c:pt idx="250">
                  <c:v>0.03927</c:v>
                </c:pt>
                <c:pt idx="251">
                  <c:v>0.03916</c:v>
                </c:pt>
                <c:pt idx="252">
                  <c:v>0.03907</c:v>
                </c:pt>
                <c:pt idx="253">
                  <c:v>0.03903</c:v>
                </c:pt>
                <c:pt idx="254">
                  <c:v>0.0389</c:v>
                </c:pt>
                <c:pt idx="255">
                  <c:v>0.03876</c:v>
                </c:pt>
                <c:pt idx="256">
                  <c:v>0.03868</c:v>
                </c:pt>
                <c:pt idx="257">
                  <c:v>0.03863</c:v>
                </c:pt>
                <c:pt idx="258">
                  <c:v>0.03857</c:v>
                </c:pt>
                <c:pt idx="259">
                  <c:v>0.03848</c:v>
                </c:pt>
                <c:pt idx="260">
                  <c:v>0.03847</c:v>
                </c:pt>
                <c:pt idx="261">
                  <c:v>0.03842</c:v>
                </c:pt>
                <c:pt idx="262">
                  <c:v>0.03841</c:v>
                </c:pt>
                <c:pt idx="263">
                  <c:v>0.03839</c:v>
                </c:pt>
                <c:pt idx="264">
                  <c:v>0.03833</c:v>
                </c:pt>
                <c:pt idx="265">
                  <c:v>0.03825</c:v>
                </c:pt>
                <c:pt idx="266">
                  <c:v>0.03835</c:v>
                </c:pt>
                <c:pt idx="267">
                  <c:v>0.03834</c:v>
                </c:pt>
                <c:pt idx="268">
                  <c:v>0.03834</c:v>
                </c:pt>
                <c:pt idx="269">
                  <c:v>0.03839</c:v>
                </c:pt>
                <c:pt idx="270">
                  <c:v>0.03846</c:v>
                </c:pt>
                <c:pt idx="271">
                  <c:v>0.03851</c:v>
                </c:pt>
                <c:pt idx="272">
                  <c:v>0.03856</c:v>
                </c:pt>
                <c:pt idx="273">
                  <c:v>0.03863</c:v>
                </c:pt>
                <c:pt idx="274">
                  <c:v>0.03868</c:v>
                </c:pt>
                <c:pt idx="275">
                  <c:v>0.03877</c:v>
                </c:pt>
                <c:pt idx="276">
                  <c:v>0.03896</c:v>
                </c:pt>
                <c:pt idx="277">
                  <c:v>0.03902</c:v>
                </c:pt>
                <c:pt idx="278">
                  <c:v>0.03902</c:v>
                </c:pt>
                <c:pt idx="279">
                  <c:v>0.03907</c:v>
                </c:pt>
                <c:pt idx="280">
                  <c:v>0.03916</c:v>
                </c:pt>
                <c:pt idx="281">
                  <c:v>0.03929</c:v>
                </c:pt>
                <c:pt idx="282">
                  <c:v>0.03924</c:v>
                </c:pt>
                <c:pt idx="283">
                  <c:v>0.03936</c:v>
                </c:pt>
                <c:pt idx="284">
                  <c:v>0.03925</c:v>
                </c:pt>
                <c:pt idx="285">
                  <c:v>0.03912</c:v>
                </c:pt>
                <c:pt idx="286">
                  <c:v>0.03913</c:v>
                </c:pt>
                <c:pt idx="287">
                  <c:v>0.03897</c:v>
                </c:pt>
                <c:pt idx="288">
                  <c:v>0.03897</c:v>
                </c:pt>
                <c:pt idx="289">
                  <c:v>0.03871</c:v>
                </c:pt>
                <c:pt idx="290">
                  <c:v>0.03855</c:v>
                </c:pt>
                <c:pt idx="291">
                  <c:v>0.03831</c:v>
                </c:pt>
                <c:pt idx="292">
                  <c:v>0.0381</c:v>
                </c:pt>
                <c:pt idx="293">
                  <c:v>0.03786</c:v>
                </c:pt>
                <c:pt idx="294">
                  <c:v>0.03767</c:v>
                </c:pt>
                <c:pt idx="295">
                  <c:v>0.03751</c:v>
                </c:pt>
                <c:pt idx="296">
                  <c:v>0.03732</c:v>
                </c:pt>
                <c:pt idx="297">
                  <c:v>0.03715</c:v>
                </c:pt>
                <c:pt idx="298">
                  <c:v>0.03717</c:v>
                </c:pt>
                <c:pt idx="299">
                  <c:v>0.03713</c:v>
                </c:pt>
                <c:pt idx="300">
                  <c:v>0.03715</c:v>
                </c:pt>
                <c:pt idx="301">
                  <c:v>0.03721</c:v>
                </c:pt>
                <c:pt idx="302">
                  <c:v>0.03741</c:v>
                </c:pt>
                <c:pt idx="303">
                  <c:v>0.03759</c:v>
                </c:pt>
                <c:pt idx="304">
                  <c:v>0.03778</c:v>
                </c:pt>
                <c:pt idx="305">
                  <c:v>0.03805</c:v>
                </c:pt>
                <c:pt idx="306">
                  <c:v>0.03847</c:v>
                </c:pt>
                <c:pt idx="307">
                  <c:v>0.03893</c:v>
                </c:pt>
                <c:pt idx="308">
                  <c:v>0.0394</c:v>
                </c:pt>
                <c:pt idx="309">
                  <c:v>0.04009</c:v>
                </c:pt>
                <c:pt idx="310">
                  <c:v>0.04073</c:v>
                </c:pt>
                <c:pt idx="311">
                  <c:v>0.04152</c:v>
                </c:pt>
                <c:pt idx="312">
                  <c:v>0.04246</c:v>
                </c:pt>
                <c:pt idx="313">
                  <c:v>0.04356</c:v>
                </c:pt>
                <c:pt idx="314">
                  <c:v>0.04465</c:v>
                </c:pt>
                <c:pt idx="315">
                  <c:v>0.04607</c:v>
                </c:pt>
                <c:pt idx="316">
                  <c:v>0.04767</c:v>
                </c:pt>
                <c:pt idx="317">
                  <c:v>0.04926</c:v>
                </c:pt>
                <c:pt idx="318">
                  <c:v>0.05127</c:v>
                </c:pt>
                <c:pt idx="319">
                  <c:v>0.05328</c:v>
                </c:pt>
                <c:pt idx="320">
                  <c:v>0.05572</c:v>
                </c:pt>
                <c:pt idx="321">
                  <c:v>0.05821</c:v>
                </c:pt>
                <c:pt idx="322">
                  <c:v>0.06104</c:v>
                </c:pt>
                <c:pt idx="323">
                  <c:v>0.06398</c:v>
                </c:pt>
                <c:pt idx="324">
                  <c:v>0.06732</c:v>
                </c:pt>
                <c:pt idx="325">
                  <c:v>0.07088</c:v>
                </c:pt>
                <c:pt idx="326">
                  <c:v>0.07464</c:v>
                </c:pt>
                <c:pt idx="327">
                  <c:v>0.07806</c:v>
                </c:pt>
                <c:pt idx="328">
                  <c:v>0.0834</c:v>
                </c:pt>
                <c:pt idx="329">
                  <c:v>0.08784</c:v>
                </c:pt>
                <c:pt idx="330">
                  <c:v>0.09267</c:v>
                </c:pt>
                <c:pt idx="331">
                  <c:v>0.09732</c:v>
                </c:pt>
                <c:pt idx="332">
                  <c:v>0.1025</c:v>
                </c:pt>
                <c:pt idx="333">
                  <c:v>0.1077</c:v>
                </c:pt>
                <c:pt idx="334">
                  <c:v>0.113</c:v>
                </c:pt>
                <c:pt idx="335">
                  <c:v>0.1186</c:v>
                </c:pt>
                <c:pt idx="336">
                  <c:v>0.124</c:v>
                </c:pt>
                <c:pt idx="337">
                  <c:v>0.1299</c:v>
                </c:pt>
                <c:pt idx="338">
                  <c:v>0.1359</c:v>
                </c:pt>
                <c:pt idx="339">
                  <c:v>0.142</c:v>
                </c:pt>
                <c:pt idx="340">
                  <c:v>0.1479</c:v>
                </c:pt>
                <c:pt idx="341">
                  <c:v>0.1541</c:v>
                </c:pt>
                <c:pt idx="342">
                  <c:v>0.1604</c:v>
                </c:pt>
                <c:pt idx="343">
                  <c:v>0.1668</c:v>
                </c:pt>
                <c:pt idx="344">
                  <c:v>0.1732</c:v>
                </c:pt>
                <c:pt idx="345">
                  <c:v>0.1799</c:v>
                </c:pt>
                <c:pt idx="346">
                  <c:v>0.1863</c:v>
                </c:pt>
                <c:pt idx="347">
                  <c:v>0.1927</c:v>
                </c:pt>
                <c:pt idx="348">
                  <c:v>0.1996</c:v>
                </c:pt>
                <c:pt idx="349">
                  <c:v>0.2058</c:v>
                </c:pt>
                <c:pt idx="350">
                  <c:v>0.2126</c:v>
                </c:pt>
                <c:pt idx="351">
                  <c:v>0.2194</c:v>
                </c:pt>
                <c:pt idx="352">
                  <c:v>0.2263</c:v>
                </c:pt>
                <c:pt idx="353">
                  <c:v>0.233</c:v>
                </c:pt>
                <c:pt idx="354">
                  <c:v>0.2396</c:v>
                </c:pt>
                <c:pt idx="355">
                  <c:v>0.2465</c:v>
                </c:pt>
                <c:pt idx="356">
                  <c:v>0.253</c:v>
                </c:pt>
                <c:pt idx="357">
                  <c:v>0.2602</c:v>
                </c:pt>
                <c:pt idx="358">
                  <c:v>0.2668</c:v>
                </c:pt>
                <c:pt idx="359">
                  <c:v>0.273</c:v>
                </c:pt>
                <c:pt idx="360">
                  <c:v>0.2798</c:v>
                </c:pt>
                <c:pt idx="361">
                  <c:v>0.2865</c:v>
                </c:pt>
                <c:pt idx="362">
                  <c:v>0.2929</c:v>
                </c:pt>
                <c:pt idx="363">
                  <c:v>0.2996</c:v>
                </c:pt>
                <c:pt idx="364">
                  <c:v>0.3061</c:v>
                </c:pt>
                <c:pt idx="365">
                  <c:v>0.3124</c:v>
                </c:pt>
                <c:pt idx="366">
                  <c:v>0.3188</c:v>
                </c:pt>
                <c:pt idx="367">
                  <c:v>0.3253</c:v>
                </c:pt>
                <c:pt idx="368">
                  <c:v>0.3314</c:v>
                </c:pt>
                <c:pt idx="369">
                  <c:v>0.3377</c:v>
                </c:pt>
                <c:pt idx="370">
                  <c:v>0.3444</c:v>
                </c:pt>
                <c:pt idx="371">
                  <c:v>0.3504</c:v>
                </c:pt>
                <c:pt idx="372">
                  <c:v>0.3567</c:v>
                </c:pt>
                <c:pt idx="373">
                  <c:v>0.3626</c:v>
                </c:pt>
                <c:pt idx="374">
                  <c:v>0.3685</c:v>
                </c:pt>
                <c:pt idx="375">
                  <c:v>0.3742</c:v>
                </c:pt>
                <c:pt idx="376">
                  <c:v>0.3795</c:v>
                </c:pt>
                <c:pt idx="377">
                  <c:v>0.3851</c:v>
                </c:pt>
                <c:pt idx="378">
                  <c:v>0.3907</c:v>
                </c:pt>
                <c:pt idx="379">
                  <c:v>0.3964</c:v>
                </c:pt>
                <c:pt idx="380">
                  <c:v>0.4018</c:v>
                </c:pt>
                <c:pt idx="381">
                  <c:v>0.4069</c:v>
                </c:pt>
                <c:pt idx="382">
                  <c:v>0.4119</c:v>
                </c:pt>
                <c:pt idx="383">
                  <c:v>0.4174</c:v>
                </c:pt>
                <c:pt idx="384">
                  <c:v>0.4223</c:v>
                </c:pt>
                <c:pt idx="385">
                  <c:v>0.4276</c:v>
                </c:pt>
                <c:pt idx="386">
                  <c:v>0.4324</c:v>
                </c:pt>
                <c:pt idx="387">
                  <c:v>0.4374</c:v>
                </c:pt>
                <c:pt idx="388">
                  <c:v>0.4425</c:v>
                </c:pt>
                <c:pt idx="389">
                  <c:v>0.4473</c:v>
                </c:pt>
                <c:pt idx="390">
                  <c:v>0.4518</c:v>
                </c:pt>
                <c:pt idx="391">
                  <c:v>0.4567</c:v>
                </c:pt>
                <c:pt idx="392">
                  <c:v>0.4612</c:v>
                </c:pt>
                <c:pt idx="393">
                  <c:v>0.466</c:v>
                </c:pt>
                <c:pt idx="394">
                  <c:v>0.4705</c:v>
                </c:pt>
                <c:pt idx="395">
                  <c:v>0.4751</c:v>
                </c:pt>
                <c:pt idx="396">
                  <c:v>0.4792</c:v>
                </c:pt>
                <c:pt idx="397">
                  <c:v>0.4833</c:v>
                </c:pt>
                <c:pt idx="398">
                  <c:v>0.4875</c:v>
                </c:pt>
                <c:pt idx="399">
                  <c:v>0.4921</c:v>
                </c:pt>
                <c:pt idx="400">
                  <c:v>0.4955</c:v>
                </c:pt>
                <c:pt idx="401">
                  <c:v>0.5</c:v>
                </c:pt>
                <c:pt idx="402">
                  <c:v>0.5033</c:v>
                </c:pt>
                <c:pt idx="403">
                  <c:v>0.5081</c:v>
                </c:pt>
                <c:pt idx="404">
                  <c:v>0.5116</c:v>
                </c:pt>
                <c:pt idx="405">
                  <c:v>0.5151</c:v>
                </c:pt>
                <c:pt idx="406">
                  <c:v>0.5189</c:v>
                </c:pt>
                <c:pt idx="407">
                  <c:v>0.5229</c:v>
                </c:pt>
                <c:pt idx="408">
                  <c:v>0.5262</c:v>
                </c:pt>
                <c:pt idx="409">
                  <c:v>0.5292</c:v>
                </c:pt>
                <c:pt idx="410">
                  <c:v>0.5332</c:v>
                </c:pt>
                <c:pt idx="411">
                  <c:v>0.5368</c:v>
                </c:pt>
                <c:pt idx="412">
                  <c:v>0.5395</c:v>
                </c:pt>
                <c:pt idx="413">
                  <c:v>0.5433</c:v>
                </c:pt>
                <c:pt idx="414">
                  <c:v>0.5457</c:v>
                </c:pt>
                <c:pt idx="415">
                  <c:v>0.5492</c:v>
                </c:pt>
                <c:pt idx="416">
                  <c:v>0.5526</c:v>
                </c:pt>
                <c:pt idx="417">
                  <c:v>0.5559</c:v>
                </c:pt>
                <c:pt idx="418">
                  <c:v>0.5591</c:v>
                </c:pt>
                <c:pt idx="419">
                  <c:v>0.561</c:v>
                </c:pt>
                <c:pt idx="420">
                  <c:v>0.564</c:v>
                </c:pt>
              </c:numCache>
            </c:numRef>
          </c:yVal>
          <c:smooth val="1"/>
        </c:ser>
        <c:axId val="19734151"/>
        <c:axId val="43389632"/>
      </c:scatterChart>
      <c:valAx>
        <c:axId val="19734151"/>
        <c:scaling>
          <c:orientation val="minMax"/>
          <c:max val="850"/>
          <c:min val="300"/>
        </c:scaling>
        <c:axPos val="b"/>
        <c:title>
          <c:tx>
            <c:rich>
              <a:bodyPr vert="horz" rot="0" anchor="ctr"/>
              <a:lstStyle/>
              <a:p>
                <a:pPr algn="ctr">
                  <a:defRPr/>
                </a:pPr>
                <a:r>
                  <a:rPr lang="en-US" cap="none" sz="1000" b="1" i="0" u="none" baseline="0">
                    <a:latin typeface="Arial"/>
                    <a:ea typeface="Arial"/>
                    <a:cs typeface="Arial"/>
                  </a:rPr>
                  <a:t>Wavelength (nm)</a:t>
                </a:r>
              </a:p>
            </c:rich>
          </c:tx>
          <c:layout/>
          <c:overlay val="0"/>
          <c:spPr>
            <a:noFill/>
            <a:ln>
              <a:noFill/>
            </a:ln>
          </c:spPr>
        </c:title>
        <c:delete val="0"/>
        <c:numFmt formatCode="General" sourceLinked="1"/>
        <c:majorTickMark val="out"/>
        <c:minorTickMark val="out"/>
        <c:tickLblPos val="nextTo"/>
        <c:crossAx val="43389632"/>
        <c:crosses val="autoZero"/>
        <c:crossBetween val="midCat"/>
        <c:dispUnits/>
        <c:majorUnit val="100"/>
        <c:minorUnit val="50"/>
      </c:valAx>
      <c:valAx>
        <c:axId val="43389632"/>
        <c:scaling>
          <c:orientation val="minMax"/>
          <c:max val="0.45"/>
          <c:min val="0"/>
        </c:scaling>
        <c:axPos val="l"/>
        <c:title>
          <c:tx>
            <c:rich>
              <a:bodyPr vert="horz" rot="-5400000" anchor="ctr"/>
              <a:lstStyle/>
              <a:p>
                <a:pPr algn="ctr">
                  <a:defRPr/>
                </a:pPr>
                <a:r>
                  <a:rPr lang="en-US" cap="none" sz="1000" b="1" i="0" u="none" baseline="0">
                    <a:latin typeface="Arial"/>
                    <a:ea typeface="Arial"/>
                    <a:cs typeface="Arial"/>
                  </a:rPr>
                  <a:t>Refelct/Transmit</a:t>
                </a:r>
              </a:p>
            </c:rich>
          </c:tx>
          <c:layout/>
          <c:overlay val="0"/>
          <c:spPr>
            <a:noFill/>
            <a:ln>
              <a:noFill/>
            </a:ln>
          </c:spPr>
        </c:title>
        <c:majorGridlines/>
        <c:delete val="0"/>
        <c:numFmt formatCode="0.00" sourceLinked="0"/>
        <c:majorTickMark val="out"/>
        <c:minorTickMark val="out"/>
        <c:tickLblPos val="nextTo"/>
        <c:crossAx val="19734151"/>
        <c:crosses val="autoZero"/>
        <c:crossBetween val="midCat"/>
        <c:dispUnits/>
      </c:valAx>
      <c:spPr>
        <a:solidFill>
          <a:srgbClr val="C0C0C0"/>
        </a:solidFill>
      </c:spPr>
    </c:plotArea>
    <c:legend>
      <c:legendPos val="r"/>
      <c:layout>
        <c:manualLayout>
          <c:xMode val="edge"/>
          <c:yMode val="edge"/>
          <c:x val="0.10475"/>
          <c:y val="0.0145"/>
          <c:w val="0.8255"/>
          <c:h val="0.16175"/>
        </c:manualLayout>
      </c:layout>
      <c:overlay val="0"/>
      <c:spPr>
        <a:ln w="3175">
          <a:noFill/>
        </a:ln>
      </c:spPr>
      <c:txPr>
        <a:bodyPr vert="horz" rot="0"/>
        <a:lstStyle/>
        <a:p>
          <a:pPr>
            <a:defRPr lang="en-US" cap="none" sz="900" b="1" i="0" u="none" baseline="0">
              <a:latin typeface="Arial"/>
              <a:ea typeface="Arial"/>
              <a:cs typeface="Arial"/>
            </a:defRPr>
          </a:pPr>
        </a:p>
      </c:txPr>
    </c:legend>
    <c:plotVisOnly val="1"/>
    <c:dispBlanksAs val="span"/>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Illuminant D65</a:t>
            </a:r>
          </a:p>
        </c:rich>
      </c:tx>
      <c:layout/>
      <c:spPr>
        <a:noFill/>
        <a:ln>
          <a:noFill/>
        </a:ln>
      </c:spPr>
    </c:title>
    <c:plotArea>
      <c:layout>
        <c:manualLayout>
          <c:xMode val="edge"/>
          <c:yMode val="edge"/>
          <c:x val="0.10425"/>
          <c:y val="0.084"/>
          <c:w val="0.7905"/>
          <c:h val="0.84225"/>
        </c:manualLayout>
      </c:layout>
      <c:scatterChart>
        <c:scatterStyle val="smooth"/>
        <c:varyColors val="0"/>
        <c:ser>
          <c:idx val="0"/>
          <c:order val="0"/>
          <c:tx>
            <c:v>Spectrum</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Data_Entry!$A$13:$A$543</c:f>
              <c:numCache>
                <c:ptCount val="53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336</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numCache>
            </c:numRef>
          </c:xVal>
          <c:yVal>
            <c:numRef>
              <c:f>Data_Entry!$E$13:$E$543</c:f>
              <c:numCache>
                <c:ptCount val="531"/>
                <c:pt idx="0">
                  <c:v>0.0341</c:v>
                </c:pt>
                <c:pt idx="1">
                  <c:v>0.36014</c:v>
                </c:pt>
                <c:pt idx="2">
                  <c:v>0.68618</c:v>
                </c:pt>
                <c:pt idx="3">
                  <c:v>1.01222</c:v>
                </c:pt>
                <c:pt idx="4">
                  <c:v>1.33826</c:v>
                </c:pt>
                <c:pt idx="5">
                  <c:v>1.6643</c:v>
                </c:pt>
                <c:pt idx="6">
                  <c:v>1.99034</c:v>
                </c:pt>
                <c:pt idx="7">
                  <c:v>2.31638</c:v>
                </c:pt>
                <c:pt idx="8">
                  <c:v>2.64242</c:v>
                </c:pt>
                <c:pt idx="9">
                  <c:v>2.96846</c:v>
                </c:pt>
                <c:pt idx="10">
                  <c:v>3.2945</c:v>
                </c:pt>
                <c:pt idx="11">
                  <c:v>4.98865</c:v>
                </c:pt>
                <c:pt idx="12">
                  <c:v>6.6828</c:v>
                </c:pt>
                <c:pt idx="13">
                  <c:v>8.37695</c:v>
                </c:pt>
                <c:pt idx="14">
                  <c:v>10.0711</c:v>
                </c:pt>
                <c:pt idx="15">
                  <c:v>11.7652</c:v>
                </c:pt>
                <c:pt idx="16">
                  <c:v>13.4594</c:v>
                </c:pt>
                <c:pt idx="17">
                  <c:v>15.1535</c:v>
                </c:pt>
                <c:pt idx="18">
                  <c:v>16.8477</c:v>
                </c:pt>
                <c:pt idx="19">
                  <c:v>18.5418</c:v>
                </c:pt>
                <c:pt idx="20">
                  <c:v>20.236</c:v>
                </c:pt>
                <c:pt idx="21">
                  <c:v>21.9177</c:v>
                </c:pt>
                <c:pt idx="22">
                  <c:v>23.5995</c:v>
                </c:pt>
                <c:pt idx="23">
                  <c:v>25.2812</c:v>
                </c:pt>
                <c:pt idx="24">
                  <c:v>26.963</c:v>
                </c:pt>
                <c:pt idx="25">
                  <c:v>28.6447</c:v>
                </c:pt>
                <c:pt idx="26">
                  <c:v>30.3265</c:v>
                </c:pt>
                <c:pt idx="27">
                  <c:v>32.0082</c:v>
                </c:pt>
                <c:pt idx="28">
                  <c:v>33.69</c:v>
                </c:pt>
                <c:pt idx="29">
                  <c:v>35.3717</c:v>
                </c:pt>
                <c:pt idx="30">
                  <c:v>37.0535</c:v>
                </c:pt>
                <c:pt idx="31">
                  <c:v>37.343</c:v>
                </c:pt>
                <c:pt idx="32">
                  <c:v>37.6326</c:v>
                </c:pt>
                <c:pt idx="33">
                  <c:v>37.9221</c:v>
                </c:pt>
                <c:pt idx="34">
                  <c:v>38.2116</c:v>
                </c:pt>
                <c:pt idx="35">
                  <c:v>38.5011</c:v>
                </c:pt>
                <c:pt idx="36">
                  <c:v>38.7907</c:v>
                </c:pt>
                <c:pt idx="37">
                  <c:v>39.0802</c:v>
                </c:pt>
                <c:pt idx="38">
                  <c:v>39.3697</c:v>
                </c:pt>
                <c:pt idx="39">
                  <c:v>39.6593</c:v>
                </c:pt>
                <c:pt idx="40">
                  <c:v>39.9488</c:v>
                </c:pt>
                <c:pt idx="41">
                  <c:v>40.4451</c:v>
                </c:pt>
                <c:pt idx="42">
                  <c:v>40.9414</c:v>
                </c:pt>
                <c:pt idx="43">
                  <c:v>41.4377</c:v>
                </c:pt>
                <c:pt idx="44">
                  <c:v>41.934</c:v>
                </c:pt>
                <c:pt idx="45">
                  <c:v>42.4302</c:v>
                </c:pt>
                <c:pt idx="46">
                  <c:v>42.9265</c:v>
                </c:pt>
                <c:pt idx="47">
                  <c:v>43.4228</c:v>
                </c:pt>
                <c:pt idx="48">
                  <c:v>43.9191</c:v>
                </c:pt>
                <c:pt idx="49">
                  <c:v>44.4154</c:v>
                </c:pt>
                <c:pt idx="50">
                  <c:v>44.9117</c:v>
                </c:pt>
                <c:pt idx="51">
                  <c:v>45.0844</c:v>
                </c:pt>
                <c:pt idx="52">
                  <c:v>45.257</c:v>
                </c:pt>
                <c:pt idx="53">
                  <c:v>45.4297</c:v>
                </c:pt>
                <c:pt idx="54">
                  <c:v>45.6023</c:v>
                </c:pt>
                <c:pt idx="55">
                  <c:v>45.775</c:v>
                </c:pt>
                <c:pt idx="56">
                  <c:v>45.9477</c:v>
                </c:pt>
                <c:pt idx="57">
                  <c:v>46.1203</c:v>
                </c:pt>
                <c:pt idx="58">
                  <c:v>46.293</c:v>
                </c:pt>
                <c:pt idx="59">
                  <c:v>46.4656</c:v>
                </c:pt>
                <c:pt idx="60">
                  <c:v>46.6383</c:v>
                </c:pt>
                <c:pt idx="61">
                  <c:v>47.1834</c:v>
                </c:pt>
                <c:pt idx="62">
                  <c:v>47.7285</c:v>
                </c:pt>
                <c:pt idx="63">
                  <c:v>48.2735</c:v>
                </c:pt>
                <c:pt idx="64">
                  <c:v>48.8186</c:v>
                </c:pt>
                <c:pt idx="65">
                  <c:v>49.3637</c:v>
                </c:pt>
                <c:pt idx="66">
                  <c:v>49.9088</c:v>
                </c:pt>
                <c:pt idx="67">
                  <c:v>50.4539</c:v>
                </c:pt>
                <c:pt idx="68">
                  <c:v>50.9989</c:v>
                </c:pt>
                <c:pt idx="69">
                  <c:v>51.544</c:v>
                </c:pt>
                <c:pt idx="70">
                  <c:v>52.0891</c:v>
                </c:pt>
                <c:pt idx="71">
                  <c:v>51.8777</c:v>
                </c:pt>
                <c:pt idx="72">
                  <c:v>51.6664</c:v>
                </c:pt>
                <c:pt idx="73">
                  <c:v>51.455</c:v>
                </c:pt>
                <c:pt idx="74">
                  <c:v>51.2437</c:v>
                </c:pt>
                <c:pt idx="75">
                  <c:v>51.0323</c:v>
                </c:pt>
                <c:pt idx="76">
                  <c:v>50.8209</c:v>
                </c:pt>
                <c:pt idx="77">
                  <c:v>50.6096</c:v>
                </c:pt>
                <c:pt idx="78">
                  <c:v>50.3982</c:v>
                </c:pt>
                <c:pt idx="79">
                  <c:v>50.1869</c:v>
                </c:pt>
                <c:pt idx="80">
                  <c:v>49.9755</c:v>
                </c:pt>
                <c:pt idx="81">
                  <c:v>50.4428</c:v>
                </c:pt>
                <c:pt idx="82">
                  <c:v>50.91</c:v>
                </c:pt>
                <c:pt idx="83">
                  <c:v>51.3773</c:v>
                </c:pt>
                <c:pt idx="84">
                  <c:v>51.8446</c:v>
                </c:pt>
                <c:pt idx="85">
                  <c:v>52.3118</c:v>
                </c:pt>
                <c:pt idx="86">
                  <c:v>52.7791</c:v>
                </c:pt>
                <c:pt idx="87">
                  <c:v>53.2464</c:v>
                </c:pt>
                <c:pt idx="88">
                  <c:v>53.7137</c:v>
                </c:pt>
                <c:pt idx="89">
                  <c:v>54.1809</c:v>
                </c:pt>
                <c:pt idx="90">
                  <c:v>54.6482</c:v>
                </c:pt>
                <c:pt idx="91">
                  <c:v>57.4589</c:v>
                </c:pt>
                <c:pt idx="92">
                  <c:v>60.2695</c:v>
                </c:pt>
                <c:pt idx="93">
                  <c:v>63.0802</c:v>
                </c:pt>
                <c:pt idx="94">
                  <c:v>65.8909</c:v>
                </c:pt>
                <c:pt idx="95">
                  <c:v>68.7015</c:v>
                </c:pt>
                <c:pt idx="96">
                  <c:v>71.5122</c:v>
                </c:pt>
                <c:pt idx="97">
                  <c:v>74.3229</c:v>
                </c:pt>
                <c:pt idx="98">
                  <c:v>77.1336</c:v>
                </c:pt>
                <c:pt idx="99">
                  <c:v>79.9442</c:v>
                </c:pt>
                <c:pt idx="100">
                  <c:v>82.7549</c:v>
                </c:pt>
                <c:pt idx="101">
                  <c:v>83.628</c:v>
                </c:pt>
                <c:pt idx="102">
                  <c:v>84.5011</c:v>
                </c:pt>
                <c:pt idx="103">
                  <c:v>85.3742</c:v>
                </c:pt>
                <c:pt idx="104">
                  <c:v>86.2473</c:v>
                </c:pt>
                <c:pt idx="105">
                  <c:v>87.1204</c:v>
                </c:pt>
                <c:pt idx="106">
                  <c:v>87.9936</c:v>
                </c:pt>
                <c:pt idx="107">
                  <c:v>88.8667</c:v>
                </c:pt>
                <c:pt idx="108">
                  <c:v>89.7398</c:v>
                </c:pt>
                <c:pt idx="109">
                  <c:v>90.6129</c:v>
                </c:pt>
                <c:pt idx="110">
                  <c:v>91.486</c:v>
                </c:pt>
                <c:pt idx="111">
                  <c:v>91.6806</c:v>
                </c:pt>
                <c:pt idx="112">
                  <c:v>91.8752</c:v>
                </c:pt>
                <c:pt idx="113">
                  <c:v>92.0697</c:v>
                </c:pt>
                <c:pt idx="114">
                  <c:v>92.2643</c:v>
                </c:pt>
                <c:pt idx="115">
                  <c:v>92.4589</c:v>
                </c:pt>
                <c:pt idx="116">
                  <c:v>92.6535</c:v>
                </c:pt>
                <c:pt idx="117">
                  <c:v>92.8481</c:v>
                </c:pt>
                <c:pt idx="118">
                  <c:v>93.0426</c:v>
                </c:pt>
                <c:pt idx="119">
                  <c:v>93.2372</c:v>
                </c:pt>
                <c:pt idx="120">
                  <c:v>93.4318</c:v>
                </c:pt>
                <c:pt idx="121">
                  <c:v>92.7568</c:v>
                </c:pt>
                <c:pt idx="122">
                  <c:v>92.0819</c:v>
                </c:pt>
                <c:pt idx="123">
                  <c:v>91.4069</c:v>
                </c:pt>
                <c:pt idx="124">
                  <c:v>90.732</c:v>
                </c:pt>
                <c:pt idx="125">
                  <c:v>90.057</c:v>
                </c:pt>
                <c:pt idx="126">
                  <c:v>89.3821</c:v>
                </c:pt>
                <c:pt idx="127">
                  <c:v>88.7071</c:v>
                </c:pt>
                <c:pt idx="128">
                  <c:v>88.0322</c:v>
                </c:pt>
                <c:pt idx="129">
                  <c:v>87.3572</c:v>
                </c:pt>
                <c:pt idx="130">
                  <c:v>86.6823</c:v>
                </c:pt>
                <c:pt idx="131">
                  <c:v>88.5006</c:v>
                </c:pt>
                <c:pt idx="132">
                  <c:v>90.3188</c:v>
                </c:pt>
                <c:pt idx="133">
                  <c:v>92.1371</c:v>
                </c:pt>
                <c:pt idx="134">
                  <c:v>93.9554</c:v>
                </c:pt>
                <c:pt idx="135">
                  <c:v>95.7736</c:v>
                </c:pt>
                <c:pt idx="136">
                  <c:v>97.5919</c:v>
                </c:pt>
                <c:pt idx="137">
                  <c:v>99.4102</c:v>
                </c:pt>
                <c:pt idx="138">
                  <c:v>101.228</c:v>
                </c:pt>
                <c:pt idx="139">
                  <c:v>103.047</c:v>
                </c:pt>
                <c:pt idx="140">
                  <c:v>104.865</c:v>
                </c:pt>
                <c:pt idx="141">
                  <c:v>106.079</c:v>
                </c:pt>
                <c:pt idx="142">
                  <c:v>107.294</c:v>
                </c:pt>
                <c:pt idx="143">
                  <c:v>108.508</c:v>
                </c:pt>
                <c:pt idx="144">
                  <c:v>109.722</c:v>
                </c:pt>
                <c:pt idx="145">
                  <c:v>110.936</c:v>
                </c:pt>
                <c:pt idx="146">
                  <c:v>112.151</c:v>
                </c:pt>
                <c:pt idx="147">
                  <c:v>113.365</c:v>
                </c:pt>
                <c:pt idx="148">
                  <c:v>114.579</c:v>
                </c:pt>
                <c:pt idx="149">
                  <c:v>115.794</c:v>
                </c:pt>
                <c:pt idx="150">
                  <c:v>117.008</c:v>
                </c:pt>
                <c:pt idx="151">
                  <c:v>117.088</c:v>
                </c:pt>
                <c:pt idx="152">
                  <c:v>117.169</c:v>
                </c:pt>
                <c:pt idx="153">
                  <c:v>117.249</c:v>
                </c:pt>
                <c:pt idx="154">
                  <c:v>117.33</c:v>
                </c:pt>
                <c:pt idx="155">
                  <c:v>117.41</c:v>
                </c:pt>
                <c:pt idx="156">
                  <c:v>117.49</c:v>
                </c:pt>
                <c:pt idx="157">
                  <c:v>117.571</c:v>
                </c:pt>
                <c:pt idx="158">
                  <c:v>117.651</c:v>
                </c:pt>
                <c:pt idx="159">
                  <c:v>117.732</c:v>
                </c:pt>
                <c:pt idx="160">
                  <c:v>117.812</c:v>
                </c:pt>
                <c:pt idx="161">
                  <c:v>117.517</c:v>
                </c:pt>
                <c:pt idx="162">
                  <c:v>117.222</c:v>
                </c:pt>
                <c:pt idx="163">
                  <c:v>116.927</c:v>
                </c:pt>
                <c:pt idx="164">
                  <c:v>116.632</c:v>
                </c:pt>
                <c:pt idx="165">
                  <c:v>116.336</c:v>
                </c:pt>
                <c:pt idx="166">
                  <c:v>116.041</c:v>
                </c:pt>
                <c:pt idx="167">
                  <c:v>115.746</c:v>
                </c:pt>
                <c:pt idx="168">
                  <c:v>115.451</c:v>
                </c:pt>
                <c:pt idx="169">
                  <c:v>115.156</c:v>
                </c:pt>
                <c:pt idx="170">
                  <c:v>114.861</c:v>
                </c:pt>
                <c:pt idx="171">
                  <c:v>114.967</c:v>
                </c:pt>
                <c:pt idx="172">
                  <c:v>115.073</c:v>
                </c:pt>
                <c:pt idx="173">
                  <c:v>115.18</c:v>
                </c:pt>
                <c:pt idx="174">
                  <c:v>115.286</c:v>
                </c:pt>
                <c:pt idx="175">
                  <c:v>115.392</c:v>
                </c:pt>
                <c:pt idx="176">
                  <c:v>115.498</c:v>
                </c:pt>
                <c:pt idx="177">
                  <c:v>115.604</c:v>
                </c:pt>
                <c:pt idx="178">
                  <c:v>115.711</c:v>
                </c:pt>
                <c:pt idx="179">
                  <c:v>115.817</c:v>
                </c:pt>
                <c:pt idx="180">
                  <c:v>115.923</c:v>
                </c:pt>
                <c:pt idx="181">
                  <c:v>115.212</c:v>
                </c:pt>
                <c:pt idx="182">
                  <c:v>114.501</c:v>
                </c:pt>
                <c:pt idx="183">
                  <c:v>113.789</c:v>
                </c:pt>
                <c:pt idx="184">
                  <c:v>113.078</c:v>
                </c:pt>
                <c:pt idx="185">
                  <c:v>112.367</c:v>
                </c:pt>
                <c:pt idx="186">
                  <c:v>111.656</c:v>
                </c:pt>
                <c:pt idx="187">
                  <c:v>110.945</c:v>
                </c:pt>
                <c:pt idx="188">
                  <c:v>110.233</c:v>
                </c:pt>
                <c:pt idx="189">
                  <c:v>109.522</c:v>
                </c:pt>
                <c:pt idx="190">
                  <c:v>108.811</c:v>
                </c:pt>
                <c:pt idx="191">
                  <c:v>108.865</c:v>
                </c:pt>
                <c:pt idx="192">
                  <c:v>108.92</c:v>
                </c:pt>
                <c:pt idx="193">
                  <c:v>108.974</c:v>
                </c:pt>
                <c:pt idx="194">
                  <c:v>109.028</c:v>
                </c:pt>
                <c:pt idx="195">
                  <c:v>109.082</c:v>
                </c:pt>
                <c:pt idx="196">
                  <c:v>109.137</c:v>
                </c:pt>
                <c:pt idx="197">
                  <c:v>109.191</c:v>
                </c:pt>
                <c:pt idx="198">
                  <c:v>109.245</c:v>
                </c:pt>
                <c:pt idx="199">
                  <c:v>109.3</c:v>
                </c:pt>
                <c:pt idx="200">
                  <c:v>109.354</c:v>
                </c:pt>
                <c:pt idx="201">
                  <c:v>109.199</c:v>
                </c:pt>
                <c:pt idx="202">
                  <c:v>109.044</c:v>
                </c:pt>
                <c:pt idx="203">
                  <c:v>108.888</c:v>
                </c:pt>
                <c:pt idx="204">
                  <c:v>108.733</c:v>
                </c:pt>
                <c:pt idx="205">
                  <c:v>108.578</c:v>
                </c:pt>
                <c:pt idx="206">
                  <c:v>108.423</c:v>
                </c:pt>
                <c:pt idx="207">
                  <c:v>108.268</c:v>
                </c:pt>
                <c:pt idx="208">
                  <c:v>108.112</c:v>
                </c:pt>
                <c:pt idx="209">
                  <c:v>107.957</c:v>
                </c:pt>
                <c:pt idx="210">
                  <c:v>107.802</c:v>
                </c:pt>
                <c:pt idx="211">
                  <c:v>107.501</c:v>
                </c:pt>
                <c:pt idx="212">
                  <c:v>107.2</c:v>
                </c:pt>
                <c:pt idx="213">
                  <c:v>106.898</c:v>
                </c:pt>
                <c:pt idx="214">
                  <c:v>106.597</c:v>
                </c:pt>
                <c:pt idx="215">
                  <c:v>106.296</c:v>
                </c:pt>
                <c:pt idx="216">
                  <c:v>105.995</c:v>
                </c:pt>
                <c:pt idx="217">
                  <c:v>105.694</c:v>
                </c:pt>
                <c:pt idx="218">
                  <c:v>105.392</c:v>
                </c:pt>
                <c:pt idx="219">
                  <c:v>105.091</c:v>
                </c:pt>
                <c:pt idx="220">
                  <c:v>104.79</c:v>
                </c:pt>
                <c:pt idx="221">
                  <c:v>105.08</c:v>
                </c:pt>
                <c:pt idx="222">
                  <c:v>105.37</c:v>
                </c:pt>
                <c:pt idx="223">
                  <c:v>105.66</c:v>
                </c:pt>
                <c:pt idx="224">
                  <c:v>105.95</c:v>
                </c:pt>
                <c:pt idx="225">
                  <c:v>106.239</c:v>
                </c:pt>
                <c:pt idx="226">
                  <c:v>106.529</c:v>
                </c:pt>
                <c:pt idx="227">
                  <c:v>106.819</c:v>
                </c:pt>
                <c:pt idx="228">
                  <c:v>107.109</c:v>
                </c:pt>
                <c:pt idx="229">
                  <c:v>107.399</c:v>
                </c:pt>
                <c:pt idx="230">
                  <c:v>107.689</c:v>
                </c:pt>
                <c:pt idx="231">
                  <c:v>107.361</c:v>
                </c:pt>
                <c:pt idx="232">
                  <c:v>107.032</c:v>
                </c:pt>
                <c:pt idx="233">
                  <c:v>106.704</c:v>
                </c:pt>
                <c:pt idx="234">
                  <c:v>106.375</c:v>
                </c:pt>
                <c:pt idx="235">
                  <c:v>106.047</c:v>
                </c:pt>
                <c:pt idx="236">
                  <c:v>105.719</c:v>
                </c:pt>
                <c:pt idx="237">
                  <c:v>105.39</c:v>
                </c:pt>
                <c:pt idx="238">
                  <c:v>105.062</c:v>
                </c:pt>
                <c:pt idx="239">
                  <c:v>104.733</c:v>
                </c:pt>
                <c:pt idx="240">
                  <c:v>104.405</c:v>
                </c:pt>
                <c:pt idx="241">
                  <c:v>104.369</c:v>
                </c:pt>
                <c:pt idx="242">
                  <c:v>104.333</c:v>
                </c:pt>
                <c:pt idx="243">
                  <c:v>104.297</c:v>
                </c:pt>
                <c:pt idx="244">
                  <c:v>104.261</c:v>
                </c:pt>
                <c:pt idx="245">
                  <c:v>104.225</c:v>
                </c:pt>
                <c:pt idx="246">
                  <c:v>104.19</c:v>
                </c:pt>
                <c:pt idx="247">
                  <c:v>104.154</c:v>
                </c:pt>
                <c:pt idx="248">
                  <c:v>104.118</c:v>
                </c:pt>
                <c:pt idx="249">
                  <c:v>104.082</c:v>
                </c:pt>
                <c:pt idx="250">
                  <c:v>104.046</c:v>
                </c:pt>
                <c:pt idx="251">
                  <c:v>103.641</c:v>
                </c:pt>
                <c:pt idx="252">
                  <c:v>103.237</c:v>
                </c:pt>
                <c:pt idx="253">
                  <c:v>102.832</c:v>
                </c:pt>
                <c:pt idx="254">
                  <c:v>102.428</c:v>
                </c:pt>
                <c:pt idx="255">
                  <c:v>102.023</c:v>
                </c:pt>
                <c:pt idx="256">
                  <c:v>101.618</c:v>
                </c:pt>
                <c:pt idx="257">
                  <c:v>101.214</c:v>
                </c:pt>
                <c:pt idx="258">
                  <c:v>100.809</c:v>
                </c:pt>
                <c:pt idx="259">
                  <c:v>100.405</c:v>
                </c:pt>
                <c:pt idx="260">
                  <c:v>100</c:v>
                </c:pt>
                <c:pt idx="261">
                  <c:v>99.6334</c:v>
                </c:pt>
                <c:pt idx="262">
                  <c:v>99.2668</c:v>
                </c:pt>
                <c:pt idx="263">
                  <c:v>98.9003</c:v>
                </c:pt>
                <c:pt idx="264">
                  <c:v>98.5337</c:v>
                </c:pt>
                <c:pt idx="265">
                  <c:v>98.1671</c:v>
                </c:pt>
                <c:pt idx="266">
                  <c:v>97.8005</c:v>
                </c:pt>
                <c:pt idx="267">
                  <c:v>97.4339</c:v>
                </c:pt>
                <c:pt idx="268">
                  <c:v>97.0674</c:v>
                </c:pt>
                <c:pt idx="269">
                  <c:v>96.7008</c:v>
                </c:pt>
                <c:pt idx="270">
                  <c:v>96.3342</c:v>
                </c:pt>
                <c:pt idx="271">
                  <c:v>96.2796</c:v>
                </c:pt>
                <c:pt idx="272">
                  <c:v>96.225</c:v>
                </c:pt>
                <c:pt idx="273">
                  <c:v>96.1703</c:v>
                </c:pt>
                <c:pt idx="274">
                  <c:v>96.1157</c:v>
                </c:pt>
                <c:pt idx="275">
                  <c:v>96.0611</c:v>
                </c:pt>
                <c:pt idx="276">
                  <c:v>96.0065</c:v>
                </c:pt>
                <c:pt idx="277">
                  <c:v>95.9519</c:v>
                </c:pt>
                <c:pt idx="278">
                  <c:v>95.8972</c:v>
                </c:pt>
                <c:pt idx="279">
                  <c:v>95.8426</c:v>
                </c:pt>
                <c:pt idx="280">
                  <c:v>95.788</c:v>
                </c:pt>
                <c:pt idx="281">
                  <c:v>95.0778</c:v>
                </c:pt>
                <c:pt idx="282">
                  <c:v>94.3675</c:v>
                </c:pt>
                <c:pt idx="283">
                  <c:v>93.6573</c:v>
                </c:pt>
                <c:pt idx="284">
                  <c:v>92.947</c:v>
                </c:pt>
                <c:pt idx="285">
                  <c:v>92.2368</c:v>
                </c:pt>
                <c:pt idx="286">
                  <c:v>91.5266</c:v>
                </c:pt>
                <c:pt idx="287">
                  <c:v>90.8163</c:v>
                </c:pt>
                <c:pt idx="288">
                  <c:v>90.1061</c:v>
                </c:pt>
                <c:pt idx="289">
                  <c:v>89.3958</c:v>
                </c:pt>
                <c:pt idx="290">
                  <c:v>88.6856</c:v>
                </c:pt>
                <c:pt idx="291">
                  <c:v>88.8177</c:v>
                </c:pt>
                <c:pt idx="292">
                  <c:v>88.9497</c:v>
                </c:pt>
                <c:pt idx="293">
                  <c:v>89.0818</c:v>
                </c:pt>
                <c:pt idx="294">
                  <c:v>89.2138</c:v>
                </c:pt>
                <c:pt idx="295">
                  <c:v>89.3459</c:v>
                </c:pt>
                <c:pt idx="296">
                  <c:v>89.478</c:v>
                </c:pt>
                <c:pt idx="297">
                  <c:v>89.61</c:v>
                </c:pt>
                <c:pt idx="298">
                  <c:v>89.7421</c:v>
                </c:pt>
                <c:pt idx="299">
                  <c:v>89.8741</c:v>
                </c:pt>
                <c:pt idx="300">
                  <c:v>90.0062</c:v>
                </c:pt>
                <c:pt idx="301">
                  <c:v>89.9655</c:v>
                </c:pt>
                <c:pt idx="302">
                  <c:v>89.9248</c:v>
                </c:pt>
                <c:pt idx="303">
                  <c:v>89.8841</c:v>
                </c:pt>
                <c:pt idx="304">
                  <c:v>89.8434</c:v>
                </c:pt>
                <c:pt idx="305">
                  <c:v>89.8026</c:v>
                </c:pt>
                <c:pt idx="306">
                  <c:v>89.7619</c:v>
                </c:pt>
                <c:pt idx="307">
                  <c:v>89.7212</c:v>
                </c:pt>
                <c:pt idx="308">
                  <c:v>89.6805</c:v>
                </c:pt>
                <c:pt idx="309">
                  <c:v>89.6398</c:v>
                </c:pt>
                <c:pt idx="310">
                  <c:v>89.5991</c:v>
                </c:pt>
                <c:pt idx="311">
                  <c:v>89.4091</c:v>
                </c:pt>
                <c:pt idx="312">
                  <c:v>89.219</c:v>
                </c:pt>
                <c:pt idx="313">
                  <c:v>89.029</c:v>
                </c:pt>
                <c:pt idx="314">
                  <c:v>88.8389</c:v>
                </c:pt>
                <c:pt idx="315">
                  <c:v>88.6489</c:v>
                </c:pt>
                <c:pt idx="316">
                  <c:v>88.4589</c:v>
                </c:pt>
                <c:pt idx="317">
                  <c:v>88.2688</c:v>
                </c:pt>
                <c:pt idx="318">
                  <c:v>88.0788</c:v>
                </c:pt>
                <c:pt idx="319">
                  <c:v>87.8887</c:v>
                </c:pt>
                <c:pt idx="320">
                  <c:v>87.6987</c:v>
                </c:pt>
                <c:pt idx="321">
                  <c:v>87.2577</c:v>
                </c:pt>
                <c:pt idx="322">
                  <c:v>86.8167</c:v>
                </c:pt>
                <c:pt idx="323">
                  <c:v>86.3757</c:v>
                </c:pt>
                <c:pt idx="324">
                  <c:v>85.9347</c:v>
                </c:pt>
                <c:pt idx="325">
                  <c:v>85.4936</c:v>
                </c:pt>
                <c:pt idx="326">
                  <c:v>85.0526</c:v>
                </c:pt>
                <c:pt idx="327">
                  <c:v>84.6116</c:v>
                </c:pt>
                <c:pt idx="328">
                  <c:v>84.1706</c:v>
                </c:pt>
                <c:pt idx="329">
                  <c:v>83.7296</c:v>
                </c:pt>
                <c:pt idx="330">
                  <c:v>83.2886</c:v>
                </c:pt>
                <c:pt idx="331">
                  <c:v>83.3297</c:v>
                </c:pt>
                <c:pt idx="332">
                  <c:v>83.3707</c:v>
                </c:pt>
                <c:pt idx="333">
                  <c:v>83.4118</c:v>
                </c:pt>
                <c:pt idx="334">
                  <c:v>83.4528</c:v>
                </c:pt>
                <c:pt idx="335">
                  <c:v>83.4939</c:v>
                </c:pt>
                <c:pt idx="336">
                  <c:v>83.535</c:v>
                </c:pt>
                <c:pt idx="337">
                  <c:v>83.576</c:v>
                </c:pt>
                <c:pt idx="338">
                  <c:v>83.6171</c:v>
                </c:pt>
                <c:pt idx="339">
                  <c:v>83.6581</c:v>
                </c:pt>
                <c:pt idx="340">
                  <c:v>83.6992</c:v>
                </c:pt>
                <c:pt idx="341">
                  <c:v>83.332</c:v>
                </c:pt>
                <c:pt idx="342">
                  <c:v>82.9647</c:v>
                </c:pt>
                <c:pt idx="343">
                  <c:v>82.5975</c:v>
                </c:pt>
                <c:pt idx="344">
                  <c:v>82.2302</c:v>
                </c:pt>
                <c:pt idx="345">
                  <c:v>81.863</c:v>
                </c:pt>
                <c:pt idx="346">
                  <c:v>81.4958</c:v>
                </c:pt>
                <c:pt idx="347">
                  <c:v>81.1285</c:v>
                </c:pt>
                <c:pt idx="348">
                  <c:v>80.7613</c:v>
                </c:pt>
                <c:pt idx="349">
                  <c:v>80.394</c:v>
                </c:pt>
                <c:pt idx="350">
                  <c:v>80.0268</c:v>
                </c:pt>
                <c:pt idx="351">
                  <c:v>80.0456</c:v>
                </c:pt>
                <c:pt idx="352">
                  <c:v>80.0644</c:v>
                </c:pt>
                <c:pt idx="353">
                  <c:v>80.0831</c:v>
                </c:pt>
                <c:pt idx="354">
                  <c:v>80.1019</c:v>
                </c:pt>
                <c:pt idx="355">
                  <c:v>80.1207</c:v>
                </c:pt>
                <c:pt idx="356">
                  <c:v>80.1395</c:v>
                </c:pt>
                <c:pt idx="357">
                  <c:v>80.1583</c:v>
                </c:pt>
                <c:pt idx="358">
                  <c:v>80.177</c:v>
                </c:pt>
                <c:pt idx="359">
                  <c:v>80.1958</c:v>
                </c:pt>
                <c:pt idx="360">
                  <c:v>80.2146</c:v>
                </c:pt>
                <c:pt idx="361">
                  <c:v>80.4209</c:v>
                </c:pt>
                <c:pt idx="362">
                  <c:v>80.6272</c:v>
                </c:pt>
                <c:pt idx="363">
                  <c:v>80.8336</c:v>
                </c:pt>
                <c:pt idx="364">
                  <c:v>81.0399</c:v>
                </c:pt>
                <c:pt idx="365">
                  <c:v>81.2462</c:v>
                </c:pt>
                <c:pt idx="366">
                  <c:v>81.4525</c:v>
                </c:pt>
                <c:pt idx="367">
                  <c:v>81.6588</c:v>
                </c:pt>
                <c:pt idx="368">
                  <c:v>81.8652</c:v>
                </c:pt>
                <c:pt idx="369">
                  <c:v>82.0715</c:v>
                </c:pt>
                <c:pt idx="370">
                  <c:v>82.2778</c:v>
                </c:pt>
                <c:pt idx="371">
                  <c:v>81.8784</c:v>
                </c:pt>
                <c:pt idx="372">
                  <c:v>81.4791</c:v>
                </c:pt>
                <c:pt idx="373">
                  <c:v>81.0797</c:v>
                </c:pt>
                <c:pt idx="374">
                  <c:v>80.6804</c:v>
                </c:pt>
                <c:pt idx="375">
                  <c:v>80.281</c:v>
                </c:pt>
                <c:pt idx="376">
                  <c:v>79.8816</c:v>
                </c:pt>
                <c:pt idx="377">
                  <c:v>79.4823</c:v>
                </c:pt>
                <c:pt idx="378">
                  <c:v>79.0829</c:v>
                </c:pt>
                <c:pt idx="379">
                  <c:v>78.6836</c:v>
                </c:pt>
                <c:pt idx="380">
                  <c:v>78.2842</c:v>
                </c:pt>
                <c:pt idx="381">
                  <c:v>77.4279</c:v>
                </c:pt>
                <c:pt idx="382">
                  <c:v>76.5716</c:v>
                </c:pt>
                <c:pt idx="383">
                  <c:v>75.7153</c:v>
                </c:pt>
                <c:pt idx="384">
                  <c:v>74.859</c:v>
                </c:pt>
                <c:pt idx="385">
                  <c:v>74.0027</c:v>
                </c:pt>
                <c:pt idx="386">
                  <c:v>73.1465</c:v>
                </c:pt>
                <c:pt idx="387">
                  <c:v>72.2902</c:v>
                </c:pt>
                <c:pt idx="388">
                  <c:v>71.4339</c:v>
                </c:pt>
                <c:pt idx="389">
                  <c:v>70.5776</c:v>
                </c:pt>
                <c:pt idx="390">
                  <c:v>69.7213</c:v>
                </c:pt>
                <c:pt idx="391">
                  <c:v>69.9101</c:v>
                </c:pt>
                <c:pt idx="392">
                  <c:v>70.0989</c:v>
                </c:pt>
                <c:pt idx="393">
                  <c:v>70.2876</c:v>
                </c:pt>
                <c:pt idx="394">
                  <c:v>70.4764</c:v>
                </c:pt>
                <c:pt idx="395">
                  <c:v>70.6652</c:v>
                </c:pt>
                <c:pt idx="396">
                  <c:v>70.854</c:v>
                </c:pt>
                <c:pt idx="397">
                  <c:v>71.0428</c:v>
                </c:pt>
                <c:pt idx="398">
                  <c:v>71.2315</c:v>
                </c:pt>
                <c:pt idx="399">
                  <c:v>71.4203</c:v>
                </c:pt>
                <c:pt idx="400">
                  <c:v>71.6091</c:v>
                </c:pt>
                <c:pt idx="401">
                  <c:v>71.8831</c:v>
                </c:pt>
                <c:pt idx="402">
                  <c:v>72.1571</c:v>
                </c:pt>
                <c:pt idx="403">
                  <c:v>72.4311</c:v>
                </c:pt>
                <c:pt idx="404">
                  <c:v>72.7051</c:v>
                </c:pt>
                <c:pt idx="405">
                  <c:v>72.979</c:v>
                </c:pt>
                <c:pt idx="406">
                  <c:v>73.253</c:v>
                </c:pt>
                <c:pt idx="407">
                  <c:v>73.527</c:v>
                </c:pt>
                <c:pt idx="408">
                  <c:v>73.801</c:v>
                </c:pt>
                <c:pt idx="409">
                  <c:v>74.075</c:v>
                </c:pt>
                <c:pt idx="410">
                  <c:v>74.349</c:v>
                </c:pt>
                <c:pt idx="411">
                  <c:v>73.0745</c:v>
                </c:pt>
                <c:pt idx="412">
                  <c:v>71.8</c:v>
                </c:pt>
                <c:pt idx="413">
                  <c:v>70.5255</c:v>
                </c:pt>
                <c:pt idx="414">
                  <c:v>69.251</c:v>
                </c:pt>
                <c:pt idx="415">
                  <c:v>67.9765</c:v>
                </c:pt>
                <c:pt idx="416">
                  <c:v>66.702</c:v>
                </c:pt>
                <c:pt idx="417">
                  <c:v>65.4275</c:v>
                </c:pt>
                <c:pt idx="418">
                  <c:v>64.153</c:v>
                </c:pt>
                <c:pt idx="419">
                  <c:v>62.8785</c:v>
                </c:pt>
                <c:pt idx="420">
                  <c:v>61.604</c:v>
                </c:pt>
                <c:pt idx="421">
                  <c:v>62.4322</c:v>
                </c:pt>
                <c:pt idx="422">
                  <c:v>63.2603</c:v>
                </c:pt>
                <c:pt idx="423">
                  <c:v>64.0885</c:v>
                </c:pt>
                <c:pt idx="424">
                  <c:v>64.9166</c:v>
                </c:pt>
                <c:pt idx="425">
                  <c:v>65.7448</c:v>
                </c:pt>
                <c:pt idx="426">
                  <c:v>66.573</c:v>
                </c:pt>
                <c:pt idx="427">
                  <c:v>67.4011</c:v>
                </c:pt>
                <c:pt idx="428">
                  <c:v>68.2293</c:v>
                </c:pt>
                <c:pt idx="429">
                  <c:v>69.0574</c:v>
                </c:pt>
                <c:pt idx="430">
                  <c:v>69.8856</c:v>
                </c:pt>
                <c:pt idx="431">
                  <c:v>70.4057</c:v>
                </c:pt>
                <c:pt idx="432">
                  <c:v>70.9259</c:v>
                </c:pt>
                <c:pt idx="433">
                  <c:v>71.446</c:v>
                </c:pt>
                <c:pt idx="434">
                  <c:v>71.9662</c:v>
                </c:pt>
                <c:pt idx="435">
                  <c:v>72.4863</c:v>
                </c:pt>
                <c:pt idx="436">
                  <c:v>73.0064</c:v>
                </c:pt>
                <c:pt idx="437">
                  <c:v>73.5266</c:v>
                </c:pt>
                <c:pt idx="438">
                  <c:v>74.0467</c:v>
                </c:pt>
                <c:pt idx="439">
                  <c:v>74.5669</c:v>
                </c:pt>
                <c:pt idx="440">
                  <c:v>75.087</c:v>
                </c:pt>
                <c:pt idx="441">
                  <c:v>73.9376</c:v>
                </c:pt>
                <c:pt idx="442">
                  <c:v>72.7881</c:v>
                </c:pt>
                <c:pt idx="443">
                  <c:v>71.6387</c:v>
                </c:pt>
                <c:pt idx="444">
                  <c:v>70.4893</c:v>
                </c:pt>
                <c:pt idx="445">
                  <c:v>69.3398</c:v>
                </c:pt>
                <c:pt idx="446">
                  <c:v>68.1904</c:v>
                </c:pt>
                <c:pt idx="447">
                  <c:v>67.041</c:v>
                </c:pt>
                <c:pt idx="448">
                  <c:v>65.8916</c:v>
                </c:pt>
                <c:pt idx="449">
                  <c:v>64.7421</c:v>
                </c:pt>
                <c:pt idx="450">
                  <c:v>63.5927</c:v>
                </c:pt>
                <c:pt idx="451">
                  <c:v>61.8752</c:v>
                </c:pt>
                <c:pt idx="452">
                  <c:v>60.1578</c:v>
                </c:pt>
                <c:pt idx="453">
                  <c:v>58.4403</c:v>
                </c:pt>
                <c:pt idx="454">
                  <c:v>56.7229</c:v>
                </c:pt>
                <c:pt idx="455">
                  <c:v>55.0054</c:v>
                </c:pt>
                <c:pt idx="456">
                  <c:v>53.288</c:v>
                </c:pt>
                <c:pt idx="457">
                  <c:v>51.5705</c:v>
                </c:pt>
                <c:pt idx="458">
                  <c:v>49.8531</c:v>
                </c:pt>
                <c:pt idx="459">
                  <c:v>48.1356</c:v>
                </c:pt>
                <c:pt idx="460">
                  <c:v>46.4182</c:v>
                </c:pt>
                <c:pt idx="461">
                  <c:v>48.4569</c:v>
                </c:pt>
                <c:pt idx="462">
                  <c:v>50.4956</c:v>
                </c:pt>
                <c:pt idx="463">
                  <c:v>52.5344</c:v>
                </c:pt>
                <c:pt idx="464">
                  <c:v>54.5731</c:v>
                </c:pt>
                <c:pt idx="465">
                  <c:v>56.6118</c:v>
                </c:pt>
                <c:pt idx="466">
                  <c:v>58.6505</c:v>
                </c:pt>
                <c:pt idx="467">
                  <c:v>60.6892</c:v>
                </c:pt>
                <c:pt idx="468">
                  <c:v>62.728</c:v>
                </c:pt>
                <c:pt idx="469">
                  <c:v>64.7667</c:v>
                </c:pt>
                <c:pt idx="470">
                  <c:v>66.8054</c:v>
                </c:pt>
                <c:pt idx="471">
                  <c:v>66.4631</c:v>
                </c:pt>
                <c:pt idx="472">
                  <c:v>66.1209</c:v>
                </c:pt>
                <c:pt idx="473">
                  <c:v>65.7786</c:v>
                </c:pt>
                <c:pt idx="474">
                  <c:v>65.4364</c:v>
                </c:pt>
                <c:pt idx="475">
                  <c:v>65.0941</c:v>
                </c:pt>
                <c:pt idx="476">
                  <c:v>64.7518</c:v>
                </c:pt>
                <c:pt idx="477">
                  <c:v>64.4096</c:v>
                </c:pt>
                <c:pt idx="478">
                  <c:v>64.0673</c:v>
                </c:pt>
                <c:pt idx="479">
                  <c:v>63.7251</c:v>
                </c:pt>
                <c:pt idx="480">
                  <c:v>63.3828</c:v>
                </c:pt>
                <c:pt idx="481">
                  <c:v>63.4749</c:v>
                </c:pt>
                <c:pt idx="482">
                  <c:v>63.567</c:v>
                </c:pt>
                <c:pt idx="483">
                  <c:v>63.6592</c:v>
                </c:pt>
                <c:pt idx="484">
                  <c:v>63.7513</c:v>
                </c:pt>
                <c:pt idx="485">
                  <c:v>63.8434</c:v>
                </c:pt>
                <c:pt idx="486">
                  <c:v>63.9355</c:v>
                </c:pt>
                <c:pt idx="487">
                  <c:v>64.0276</c:v>
                </c:pt>
                <c:pt idx="488">
                  <c:v>64.1198</c:v>
                </c:pt>
                <c:pt idx="489">
                  <c:v>64.2119</c:v>
                </c:pt>
                <c:pt idx="490">
                  <c:v>64.304</c:v>
                </c:pt>
                <c:pt idx="491">
                  <c:v>63.8188</c:v>
                </c:pt>
                <c:pt idx="492">
                  <c:v>63.3336</c:v>
                </c:pt>
                <c:pt idx="493">
                  <c:v>62.8484</c:v>
                </c:pt>
                <c:pt idx="494">
                  <c:v>62.3632</c:v>
                </c:pt>
                <c:pt idx="495">
                  <c:v>61.8779</c:v>
                </c:pt>
                <c:pt idx="496">
                  <c:v>61.3927</c:v>
                </c:pt>
                <c:pt idx="497">
                  <c:v>60.9075</c:v>
                </c:pt>
                <c:pt idx="498">
                  <c:v>60.4223</c:v>
                </c:pt>
                <c:pt idx="499">
                  <c:v>59.9371</c:v>
                </c:pt>
                <c:pt idx="500">
                  <c:v>59.4519</c:v>
                </c:pt>
                <c:pt idx="501">
                  <c:v>58.7026</c:v>
                </c:pt>
                <c:pt idx="502">
                  <c:v>57.9533</c:v>
                </c:pt>
                <c:pt idx="503">
                  <c:v>57.204</c:v>
                </c:pt>
                <c:pt idx="504">
                  <c:v>56.4547</c:v>
                </c:pt>
                <c:pt idx="505">
                  <c:v>55.7054</c:v>
                </c:pt>
                <c:pt idx="506">
                  <c:v>54.9562</c:v>
                </c:pt>
                <c:pt idx="507">
                  <c:v>54.2069</c:v>
                </c:pt>
                <c:pt idx="508">
                  <c:v>53.4576</c:v>
                </c:pt>
                <c:pt idx="509">
                  <c:v>52.7083</c:v>
                </c:pt>
                <c:pt idx="510">
                  <c:v>51.959</c:v>
                </c:pt>
                <c:pt idx="511">
                  <c:v>52.5072</c:v>
                </c:pt>
                <c:pt idx="512">
                  <c:v>53.0553</c:v>
                </c:pt>
                <c:pt idx="513">
                  <c:v>53.6035</c:v>
                </c:pt>
                <c:pt idx="514">
                  <c:v>54.1516</c:v>
                </c:pt>
                <c:pt idx="515">
                  <c:v>54.6998</c:v>
                </c:pt>
                <c:pt idx="516">
                  <c:v>55.248</c:v>
                </c:pt>
                <c:pt idx="517">
                  <c:v>55.7961</c:v>
                </c:pt>
                <c:pt idx="518">
                  <c:v>56.3443</c:v>
                </c:pt>
                <c:pt idx="519">
                  <c:v>56.8924</c:v>
                </c:pt>
                <c:pt idx="520">
                  <c:v>57.4406</c:v>
                </c:pt>
                <c:pt idx="521">
                  <c:v>57.7278</c:v>
                </c:pt>
                <c:pt idx="522">
                  <c:v>58.015</c:v>
                </c:pt>
                <c:pt idx="523">
                  <c:v>58.3022</c:v>
                </c:pt>
                <c:pt idx="524">
                  <c:v>58.5894</c:v>
                </c:pt>
                <c:pt idx="525">
                  <c:v>58.8765</c:v>
                </c:pt>
                <c:pt idx="526">
                  <c:v>59.1637</c:v>
                </c:pt>
                <c:pt idx="527">
                  <c:v>59.4509</c:v>
                </c:pt>
                <c:pt idx="528">
                  <c:v>59.7381</c:v>
                </c:pt>
                <c:pt idx="529">
                  <c:v>60.0253</c:v>
                </c:pt>
                <c:pt idx="530">
                  <c:v>60.3125</c:v>
                </c:pt>
              </c:numCache>
            </c:numRef>
          </c:yVal>
          <c:smooth val="1"/>
        </c:ser>
        <c:axId val="54962369"/>
        <c:axId val="24899274"/>
      </c:scatterChart>
      <c:valAx>
        <c:axId val="54962369"/>
        <c:scaling>
          <c:orientation val="minMax"/>
          <c:max val="850"/>
          <c:min val="300"/>
        </c:scaling>
        <c:axPos val="b"/>
        <c:title>
          <c:tx>
            <c:rich>
              <a:bodyPr vert="horz" rot="0" anchor="ctr"/>
              <a:lstStyle/>
              <a:p>
                <a:pPr algn="ctr">
                  <a:defRPr/>
                </a:pPr>
                <a:r>
                  <a:rPr lang="en-US" cap="none" sz="1000" b="1" i="0" u="none" baseline="0">
                    <a:latin typeface="Arial"/>
                    <a:ea typeface="Arial"/>
                    <a:cs typeface="Arial"/>
                  </a:rPr>
                  <a:t>Wavelength (nm)</a:t>
                </a:r>
              </a:p>
            </c:rich>
          </c:tx>
          <c:layout/>
          <c:overlay val="0"/>
          <c:spPr>
            <a:noFill/>
            <a:ln>
              <a:noFill/>
            </a:ln>
          </c:spPr>
        </c:title>
        <c:delete val="0"/>
        <c:numFmt formatCode="General" sourceLinked="1"/>
        <c:majorTickMark val="out"/>
        <c:minorTickMark val="out"/>
        <c:tickLblPos val="nextTo"/>
        <c:crossAx val="24899274"/>
        <c:crosses val="autoZero"/>
        <c:crossBetween val="midCat"/>
        <c:dispUnits/>
        <c:majorUnit val="100"/>
        <c:minorUnit val="50"/>
      </c:valAx>
      <c:valAx>
        <c:axId val="24899274"/>
        <c:scaling>
          <c:orientation val="minMax"/>
          <c:max val="120"/>
        </c:scaling>
        <c:axPos val="l"/>
        <c:title>
          <c:tx>
            <c:rich>
              <a:bodyPr vert="horz" rot="-5400000" anchor="ctr"/>
              <a:lstStyle/>
              <a:p>
                <a:pPr algn="ctr">
                  <a:defRPr/>
                </a:pPr>
                <a:r>
                  <a:rPr lang="en-US" cap="none" sz="1000" b="1" i="0" u="none" baseline="0">
                    <a:latin typeface="Arial"/>
                    <a:ea typeface="Arial"/>
                    <a:cs typeface="Arial"/>
                  </a:rPr>
                  <a:t>Relative Spectral Power</a:t>
                </a:r>
              </a:p>
            </c:rich>
          </c:tx>
          <c:layout/>
          <c:overlay val="0"/>
          <c:spPr>
            <a:noFill/>
            <a:ln>
              <a:noFill/>
            </a:ln>
          </c:spPr>
        </c:title>
        <c:majorGridlines/>
        <c:delete val="0"/>
        <c:numFmt formatCode="0" sourceLinked="0"/>
        <c:majorTickMark val="out"/>
        <c:minorTickMark val="out"/>
        <c:tickLblPos val="nextTo"/>
        <c:crossAx val="54962369"/>
        <c:crosses val="autoZero"/>
        <c:crossBetween val="midCat"/>
        <c:dispUnits/>
        <c:majorUnit val="20"/>
        <c:minorUnit val="10"/>
      </c:valAx>
      <c:spPr>
        <a:solidFill>
          <a:srgbClr val="C0C0C0"/>
        </a:solidFill>
      </c:spPr>
    </c:plotArea>
    <c:plotVisOnly val="0"/>
    <c:dispBlanksAs val="span"/>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467600" cy="40386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67600"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P712"/>
  <sheetViews>
    <sheetView zoomScale="75" zoomScaleNormal="75" workbookViewId="0" topLeftCell="C1">
      <selection activeCell="P5" sqref="P5:P16"/>
    </sheetView>
  </sheetViews>
  <sheetFormatPr defaultColWidth="9.140625" defaultRowHeight="12.75"/>
  <cols>
    <col min="1" max="1" width="20.00390625" style="7" customWidth="1"/>
    <col min="2" max="2" width="8.57421875" style="110" customWidth="1"/>
    <col min="3" max="8" width="8.8515625" style="7" customWidth="1"/>
    <col min="9" max="9" width="4.140625" style="0" customWidth="1"/>
    <col min="10" max="10" width="6.421875" style="0" customWidth="1"/>
    <col min="11" max="12" width="9.28125" style="0" bestFit="1" customWidth="1"/>
    <col min="13" max="13" width="9.421875" style="0" bestFit="1" customWidth="1"/>
    <col min="14" max="14" width="9.28125" style="0" bestFit="1" customWidth="1"/>
    <col min="15" max="15" width="9.421875" style="0" bestFit="1" customWidth="1"/>
    <col min="16" max="16" width="9.28125" style="0" bestFit="1" customWidth="1"/>
    <col min="17" max="17" width="3.57421875" style="7" customWidth="1"/>
    <col min="18" max="21" width="8.8515625" style="7" customWidth="1"/>
    <col min="22" max="22" width="10.28125" style="7" customWidth="1"/>
    <col min="23" max="25" width="10.57421875" style="7" customWidth="1"/>
    <col min="33" max="33" width="3.28125" style="7" customWidth="1"/>
    <col min="34" max="34" width="5.57421875" style="0" customWidth="1"/>
    <col min="35" max="39" width="8.8515625" style="7" customWidth="1"/>
    <col min="40" max="40" width="10.57421875" style="7" customWidth="1"/>
    <col min="41" max="42" width="8.8515625" style="7" customWidth="1"/>
    <col min="50" max="50" width="5.140625" style="0" customWidth="1"/>
    <col min="55" max="55" width="4.00390625" style="7" customWidth="1"/>
    <col min="56" max="56" width="6.8515625" style="0" customWidth="1"/>
  </cols>
  <sheetData>
    <row r="1" spans="1:68" ht="15.75">
      <c r="A1" s="129" t="s">
        <v>345</v>
      </c>
      <c r="B1" s="128"/>
      <c r="C1" s="5"/>
      <c r="D1" s="5"/>
      <c r="E1" s="5"/>
      <c r="F1" s="5"/>
      <c r="G1" s="5"/>
      <c r="H1" s="5"/>
      <c r="I1" s="5"/>
      <c r="J1" s="5"/>
      <c r="K1" s="5"/>
      <c r="L1" s="5"/>
      <c r="M1" s="5"/>
      <c r="N1" s="5"/>
      <c r="O1" s="5"/>
      <c r="P1" s="5"/>
      <c r="R1" s="129" t="s">
        <v>344</v>
      </c>
      <c r="S1" s="74"/>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7"/>
      <c r="AY1" s="156" t="s">
        <v>285</v>
      </c>
      <c r="AZ1" s="74"/>
      <c r="BA1" s="5"/>
      <c r="BB1" s="5"/>
      <c r="BC1" s="5"/>
      <c r="BD1" s="5"/>
      <c r="BE1" s="5"/>
      <c r="BF1" s="5"/>
      <c r="BG1" s="5"/>
      <c r="BH1" s="5"/>
      <c r="BI1" s="5"/>
      <c r="BJ1" s="5"/>
      <c r="BL1" s="5"/>
      <c r="BM1" s="5"/>
      <c r="BN1" s="5"/>
      <c r="BO1" s="5"/>
      <c r="BP1" s="5"/>
    </row>
    <row r="2" spans="1:62" s="7" customFormat="1" ht="15.75">
      <c r="A2" s="152" t="s">
        <v>284</v>
      </c>
      <c r="B2" s="153"/>
      <c r="C2" s="68"/>
      <c r="D2" s="68"/>
      <c r="E2" s="68"/>
      <c r="F2" s="68"/>
      <c r="G2" s="68"/>
      <c r="H2" s="68"/>
      <c r="I2" s="68"/>
      <c r="J2" s="68"/>
      <c r="K2" s="68"/>
      <c r="L2" s="68"/>
      <c r="M2" s="68"/>
      <c r="N2" s="68"/>
      <c r="O2" s="68"/>
      <c r="P2" s="68"/>
      <c r="R2" s="131" t="s">
        <v>286</v>
      </c>
      <c r="S2" s="78"/>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Y2" s="155" t="s">
        <v>272</v>
      </c>
      <c r="AZ2" s="154"/>
      <c r="BA2" s="45"/>
      <c r="BB2" s="45"/>
      <c r="BC2" s="45"/>
      <c r="BD2" s="45"/>
      <c r="BE2" s="45"/>
      <c r="BF2" s="45"/>
      <c r="BG2" s="45"/>
      <c r="BH2" s="45"/>
      <c r="BI2" s="45"/>
      <c r="BJ2" s="45"/>
    </row>
    <row r="3" spans="1:19" s="7" customFormat="1" ht="15.75">
      <c r="A3" s="130"/>
      <c r="B3" s="110"/>
      <c r="R3" s="34"/>
      <c r="S3" s="34"/>
    </row>
    <row r="4" spans="1:60" ht="12.75">
      <c r="A4" s="103" t="s">
        <v>122</v>
      </c>
      <c r="B4" s="121"/>
      <c r="C4" s="115" t="s">
        <v>243</v>
      </c>
      <c r="D4" s="115" t="s">
        <v>245</v>
      </c>
      <c r="E4" s="115">
        <v>116</v>
      </c>
      <c r="F4" s="115" t="s">
        <v>247</v>
      </c>
      <c r="G4" s="115" t="s">
        <v>249</v>
      </c>
      <c r="H4" s="115" t="s">
        <v>251</v>
      </c>
      <c r="J4" s="60" t="s">
        <v>45</v>
      </c>
      <c r="K4" s="115" t="s">
        <v>243</v>
      </c>
      <c r="L4" s="115" t="s">
        <v>245</v>
      </c>
      <c r="M4" s="115">
        <v>116</v>
      </c>
      <c r="N4" s="115" t="s">
        <v>247</v>
      </c>
      <c r="O4" s="115" t="s">
        <v>249</v>
      </c>
      <c r="P4" s="115" t="s">
        <v>251</v>
      </c>
      <c r="Q4" s="103"/>
      <c r="R4" s="134" t="s">
        <v>253</v>
      </c>
      <c r="S4" s="146" t="s">
        <v>257</v>
      </c>
      <c r="T4" s="134" t="s">
        <v>260</v>
      </c>
      <c r="U4" s="134" t="s">
        <v>265</v>
      </c>
      <c r="V4" s="134" t="s">
        <v>263</v>
      </c>
      <c r="W4" s="115" t="s">
        <v>283</v>
      </c>
      <c r="X4" s="134" t="s">
        <v>267</v>
      </c>
      <c r="Y4" s="146" t="s">
        <v>190</v>
      </c>
      <c r="Z4" s="118">
        <v>272</v>
      </c>
      <c r="AA4" s="170" t="s">
        <v>359</v>
      </c>
      <c r="AB4" s="170" t="s">
        <v>362</v>
      </c>
      <c r="AC4" s="170" t="s">
        <v>350</v>
      </c>
      <c r="AD4" s="170" t="s">
        <v>363</v>
      </c>
      <c r="AE4" s="118" t="s">
        <v>351</v>
      </c>
      <c r="AF4" s="118" t="s">
        <v>361</v>
      </c>
      <c r="AG4" s="103"/>
      <c r="AH4" s="60" t="s">
        <v>45</v>
      </c>
      <c r="AI4" s="180" t="s">
        <v>253</v>
      </c>
      <c r="AJ4" s="181" t="s">
        <v>257</v>
      </c>
      <c r="AK4" s="180" t="s">
        <v>260</v>
      </c>
      <c r="AL4" s="180" t="s">
        <v>265</v>
      </c>
      <c r="AM4" s="180" t="s">
        <v>263</v>
      </c>
      <c r="AN4" s="182" t="s">
        <v>283</v>
      </c>
      <c r="AO4" s="180" t="s">
        <v>267</v>
      </c>
      <c r="AP4" s="181" t="s">
        <v>190</v>
      </c>
      <c r="AQ4" s="179">
        <v>272</v>
      </c>
      <c r="AR4" s="179" t="s">
        <v>359</v>
      </c>
      <c r="AS4" s="182" t="s">
        <v>362</v>
      </c>
      <c r="AT4" s="179" t="s">
        <v>350</v>
      </c>
      <c r="AU4" s="182" t="s">
        <v>363</v>
      </c>
      <c r="AV4" s="179" t="s">
        <v>351</v>
      </c>
      <c r="AW4" s="182" t="s">
        <v>361</v>
      </c>
      <c r="AY4" s="134" t="s">
        <v>273</v>
      </c>
      <c r="AZ4" s="146" t="s">
        <v>275</v>
      </c>
      <c r="BA4" s="146" t="s">
        <v>278</v>
      </c>
      <c r="BB4" s="115" t="s">
        <v>281</v>
      </c>
      <c r="BC4" s="103"/>
      <c r="BD4" s="60" t="s">
        <v>45</v>
      </c>
      <c r="BE4" s="134" t="s">
        <v>273</v>
      </c>
      <c r="BF4" s="146" t="s">
        <v>275</v>
      </c>
      <c r="BG4" s="146" t="s">
        <v>278</v>
      </c>
      <c r="BH4" s="115" t="s">
        <v>281</v>
      </c>
    </row>
    <row r="5" spans="1:62" ht="12.75">
      <c r="A5" s="103" t="s">
        <v>123</v>
      </c>
      <c r="B5" s="121"/>
      <c r="C5" s="115" t="s">
        <v>136</v>
      </c>
      <c r="D5" s="115" t="s">
        <v>136</v>
      </c>
      <c r="E5" s="115" t="s">
        <v>136</v>
      </c>
      <c r="F5" s="115" t="s">
        <v>136</v>
      </c>
      <c r="G5" s="115" t="s">
        <v>136</v>
      </c>
      <c r="H5" s="115" t="s">
        <v>136</v>
      </c>
      <c r="J5" s="60" t="s">
        <v>43</v>
      </c>
      <c r="K5" s="86">
        <v>38.8048382559925</v>
      </c>
      <c r="L5" s="73">
        <v>41.092361237083</v>
      </c>
      <c r="M5" s="73">
        <v>35.691521345393426</v>
      </c>
      <c r="N5" s="73">
        <v>33.03401860727575</v>
      </c>
      <c r="O5" s="73">
        <v>37.85583237604097</v>
      </c>
      <c r="P5" s="84">
        <v>31.259995295490512</v>
      </c>
      <c r="Q5" s="86"/>
      <c r="R5" s="134" t="s">
        <v>136</v>
      </c>
      <c r="S5" s="146" t="s">
        <v>136</v>
      </c>
      <c r="T5" s="134" t="s">
        <v>136</v>
      </c>
      <c r="U5" s="134" t="s">
        <v>136</v>
      </c>
      <c r="V5" s="134" t="s">
        <v>136</v>
      </c>
      <c r="W5" s="115"/>
      <c r="X5" s="134" t="s">
        <v>136</v>
      </c>
      <c r="Y5" s="146" t="s">
        <v>136</v>
      </c>
      <c r="Z5" s="118" t="s">
        <v>158</v>
      </c>
      <c r="AA5" s="170" t="s">
        <v>136</v>
      </c>
      <c r="AB5" s="170"/>
      <c r="AC5" s="170" t="s">
        <v>136</v>
      </c>
      <c r="AD5" s="170"/>
      <c r="AE5" s="118" t="s">
        <v>136</v>
      </c>
      <c r="AF5" s="118"/>
      <c r="AG5" s="103"/>
      <c r="AH5" s="60" t="s">
        <v>43</v>
      </c>
      <c r="AI5" s="175">
        <v>24.35655820518238</v>
      </c>
      <c r="AJ5" s="175">
        <v>32.6713787998902</v>
      </c>
      <c r="AK5" s="175">
        <v>26.06994190601113</v>
      </c>
      <c r="AL5" s="175">
        <v>25.15885354410488</v>
      </c>
      <c r="AM5" s="175">
        <v>24.35655820518238</v>
      </c>
      <c r="AN5" s="195">
        <v>25.207012788034376</v>
      </c>
      <c r="AO5" s="175">
        <v>25.833458328346644</v>
      </c>
      <c r="AP5" s="175">
        <v>39.11332352258557</v>
      </c>
      <c r="AQ5" s="175">
        <v>35.323041680609606</v>
      </c>
      <c r="AR5" s="175">
        <v>42.47390289510383</v>
      </c>
      <c r="AS5" s="175">
        <v>41.42463869934325</v>
      </c>
      <c r="AT5" s="175">
        <v>38.5136107851486</v>
      </c>
      <c r="AU5" s="175">
        <v>37.33542456102964</v>
      </c>
      <c r="AV5" s="175">
        <v>46.78924666687055</v>
      </c>
      <c r="AW5" s="175">
        <v>43.31986233365726</v>
      </c>
      <c r="AY5" s="134" t="s">
        <v>136</v>
      </c>
      <c r="AZ5" s="146" t="s">
        <v>136</v>
      </c>
      <c r="BA5" s="146" t="s">
        <v>136</v>
      </c>
      <c r="BB5" s="115" t="s">
        <v>136</v>
      </c>
      <c r="BC5" s="103"/>
      <c r="BD5" s="60" t="s">
        <v>43</v>
      </c>
      <c r="BE5" s="86">
        <v>33.86983765276595</v>
      </c>
      <c r="BF5" s="73">
        <v>32.719236314474564</v>
      </c>
      <c r="BG5" s="73">
        <v>25.341627037748275</v>
      </c>
      <c r="BH5" s="73">
        <v>26.853693896927062</v>
      </c>
      <c r="BJ5" s="15"/>
    </row>
    <row r="6" spans="1:62" ht="12.75">
      <c r="A6" s="103" t="s">
        <v>124</v>
      </c>
      <c r="B6" s="121"/>
      <c r="C6" s="115" t="s">
        <v>137</v>
      </c>
      <c r="D6" s="115" t="s">
        <v>144</v>
      </c>
      <c r="E6" s="115" t="s">
        <v>171</v>
      </c>
      <c r="F6" s="115" t="s">
        <v>144</v>
      </c>
      <c r="G6" s="115" t="s">
        <v>144</v>
      </c>
      <c r="H6" s="115" t="s">
        <v>153</v>
      </c>
      <c r="J6" s="60" t="s">
        <v>34</v>
      </c>
      <c r="K6" s="86">
        <v>-4.209406097520796</v>
      </c>
      <c r="L6" s="73">
        <v>-0.3797595981172852</v>
      </c>
      <c r="M6" s="73">
        <v>0.7098580990793635</v>
      </c>
      <c r="N6" s="73">
        <v>-1.0792083040440936</v>
      </c>
      <c r="O6" s="73">
        <v>-1.3946142679588103</v>
      </c>
      <c r="P6" s="84">
        <v>4.0357305381743815</v>
      </c>
      <c r="Q6" s="86"/>
      <c r="R6" s="134" t="s">
        <v>144</v>
      </c>
      <c r="S6" s="146" t="s">
        <v>144</v>
      </c>
      <c r="T6" s="134" t="s">
        <v>153</v>
      </c>
      <c r="U6" s="134" t="s">
        <v>153</v>
      </c>
      <c r="V6" s="134" t="s">
        <v>153</v>
      </c>
      <c r="W6" s="115"/>
      <c r="X6" s="134" t="s">
        <v>178</v>
      </c>
      <c r="Y6" s="146" t="s">
        <v>191</v>
      </c>
      <c r="Z6" s="118" t="s">
        <v>159</v>
      </c>
      <c r="AA6" s="170" t="s">
        <v>346</v>
      </c>
      <c r="AB6" s="170"/>
      <c r="AC6" s="170" t="s">
        <v>352</v>
      </c>
      <c r="AD6" s="170"/>
      <c r="AE6" s="118" t="s">
        <v>353</v>
      </c>
      <c r="AF6" s="118"/>
      <c r="AG6" s="103"/>
      <c r="AH6" s="60" t="s">
        <v>34</v>
      </c>
      <c r="AI6" s="175">
        <v>3.2853186018763636</v>
      </c>
      <c r="AJ6" s="175">
        <v>-2.535112454312344</v>
      </c>
      <c r="AK6" s="175">
        <v>5.987675320268282</v>
      </c>
      <c r="AL6" s="175">
        <v>6.095282389926266</v>
      </c>
      <c r="AM6" s="175">
        <v>3.2853186018763636</v>
      </c>
      <c r="AN6" s="195">
        <v>5.165892339972972</v>
      </c>
      <c r="AO6" s="175">
        <v>1.3384895793504548</v>
      </c>
      <c r="AP6" s="175">
        <v>7.146409391969005</v>
      </c>
      <c r="AQ6" s="175">
        <v>-17.356041653532355</v>
      </c>
      <c r="AR6" s="175">
        <v>2.085791348479471</v>
      </c>
      <c r="AS6" s="175">
        <v>1.7628674078130069</v>
      </c>
      <c r="AT6" s="175">
        <v>8.540888521009455</v>
      </c>
      <c r="AU6" s="175">
        <v>7.8650828662136245</v>
      </c>
      <c r="AV6" s="175">
        <v>-13.405020121673383</v>
      </c>
      <c r="AW6" s="175">
        <v>-13.500342497972106</v>
      </c>
      <c r="AY6" s="134" t="s">
        <v>137</v>
      </c>
      <c r="AZ6" s="146" t="s">
        <v>144</v>
      </c>
      <c r="BA6" s="146" t="s">
        <v>153</v>
      </c>
      <c r="BB6" s="115" t="s">
        <v>178</v>
      </c>
      <c r="BC6" s="103"/>
      <c r="BD6" s="60" t="s">
        <v>34</v>
      </c>
      <c r="BE6" s="86">
        <v>-3.724259143159797</v>
      </c>
      <c r="BF6" s="73">
        <v>-0.5132700315259309</v>
      </c>
      <c r="BG6" s="73">
        <v>7.703976260094753</v>
      </c>
      <c r="BH6" s="73">
        <v>2.5380618419621745</v>
      </c>
      <c r="BJ6" s="15"/>
    </row>
    <row r="7" spans="1:62" ht="12.75">
      <c r="A7" s="103" t="s">
        <v>125</v>
      </c>
      <c r="B7" s="121"/>
      <c r="C7" s="115" t="s">
        <v>138</v>
      </c>
      <c r="D7" s="115" t="s">
        <v>145</v>
      </c>
      <c r="E7" s="115" t="s">
        <v>165</v>
      </c>
      <c r="F7" s="115" t="s">
        <v>145</v>
      </c>
      <c r="G7" s="115" t="s">
        <v>145</v>
      </c>
      <c r="H7" s="115" t="s">
        <v>145</v>
      </c>
      <c r="J7" s="60" t="s">
        <v>35</v>
      </c>
      <c r="K7" s="86">
        <v>-36.12664300041669</v>
      </c>
      <c r="L7" s="73">
        <v>-44.25172359041001</v>
      </c>
      <c r="M7" s="73">
        <v>-39.83619611600746</v>
      </c>
      <c r="N7" s="73">
        <v>-41.57686491528618</v>
      </c>
      <c r="O7" s="73">
        <v>-46.398941622637004</v>
      </c>
      <c r="P7" s="84">
        <v>-43.948786947383155</v>
      </c>
      <c r="Q7" s="86"/>
      <c r="R7" s="134" t="s">
        <v>145</v>
      </c>
      <c r="S7" s="146" t="s">
        <v>145</v>
      </c>
      <c r="T7" s="134" t="s">
        <v>145</v>
      </c>
      <c r="U7" s="134" t="s">
        <v>145</v>
      </c>
      <c r="V7" s="134" t="s">
        <v>145</v>
      </c>
      <c r="W7" s="115"/>
      <c r="X7" s="134" t="s">
        <v>179</v>
      </c>
      <c r="Y7" s="146" t="s">
        <v>145</v>
      </c>
      <c r="Z7" s="118" t="s">
        <v>145</v>
      </c>
      <c r="AA7" s="170" t="s">
        <v>192</v>
      </c>
      <c r="AB7" s="170"/>
      <c r="AC7" s="170" t="s">
        <v>192</v>
      </c>
      <c r="AD7" s="170"/>
      <c r="AE7" s="118" t="s">
        <v>192</v>
      </c>
      <c r="AF7" s="118"/>
      <c r="AG7" s="103"/>
      <c r="AH7" s="60" t="s">
        <v>35</v>
      </c>
      <c r="AI7" s="175">
        <v>-39.84094319155129</v>
      </c>
      <c r="AJ7" s="175">
        <v>-40.91551458887501</v>
      </c>
      <c r="AK7" s="175">
        <v>-42.625150145832514</v>
      </c>
      <c r="AL7" s="175">
        <v>-41.99323671290202</v>
      </c>
      <c r="AM7" s="175">
        <v>-39.84094319155129</v>
      </c>
      <c r="AN7" s="195">
        <v>-41.515471695466644</v>
      </c>
      <c r="AO7" s="175">
        <v>-36.952390029873136</v>
      </c>
      <c r="AP7" s="175">
        <v>-29.52232399488066</v>
      </c>
      <c r="AQ7" s="175">
        <v>-31.264713307061022</v>
      </c>
      <c r="AR7" s="175">
        <v>-36.48182501293644</v>
      </c>
      <c r="AS7" s="175">
        <v>-37.844504579087214</v>
      </c>
      <c r="AT7" s="175">
        <v>-38.04589219767189</v>
      </c>
      <c r="AU7" s="175">
        <v>-38.022747601187824</v>
      </c>
      <c r="AV7" s="175">
        <v>-26.673944362334435</v>
      </c>
      <c r="AW7" s="175">
        <v>-26.94897998077881</v>
      </c>
      <c r="AY7" s="134" t="s">
        <v>138</v>
      </c>
      <c r="AZ7" s="146" t="s">
        <v>145</v>
      </c>
      <c r="BA7" s="146" t="s">
        <v>145</v>
      </c>
      <c r="BB7" s="115" t="s">
        <v>179</v>
      </c>
      <c r="BC7" s="103"/>
      <c r="BD7" s="60" t="s">
        <v>35</v>
      </c>
      <c r="BE7" s="86">
        <v>-37.45934595325059</v>
      </c>
      <c r="BF7" s="73">
        <v>-49.23642073560674</v>
      </c>
      <c r="BG7" s="73">
        <v>-50.259953677413236</v>
      </c>
      <c r="BH7" s="73">
        <v>-40.42784723115036</v>
      </c>
      <c r="BJ7" s="15"/>
    </row>
    <row r="8" spans="1:62" ht="12.75">
      <c r="A8" s="103" t="s">
        <v>126</v>
      </c>
      <c r="B8" s="121"/>
      <c r="C8" s="115" t="s">
        <v>139</v>
      </c>
      <c r="D8" s="115" t="s">
        <v>146</v>
      </c>
      <c r="E8" s="115" t="s">
        <v>166</v>
      </c>
      <c r="F8" s="115" t="s">
        <v>146</v>
      </c>
      <c r="G8" s="115" t="s">
        <v>146</v>
      </c>
      <c r="H8" s="115" t="s">
        <v>146</v>
      </c>
      <c r="J8" s="4"/>
      <c r="K8" s="92"/>
      <c r="L8" s="73"/>
      <c r="M8" s="73"/>
      <c r="N8" s="73"/>
      <c r="O8" s="73"/>
      <c r="P8" s="92"/>
      <c r="Q8" s="92"/>
      <c r="R8" s="134" t="s">
        <v>146</v>
      </c>
      <c r="S8" s="146" t="s">
        <v>146</v>
      </c>
      <c r="T8" s="134" t="s">
        <v>146</v>
      </c>
      <c r="U8" s="134" t="s">
        <v>146</v>
      </c>
      <c r="V8" s="134" t="s">
        <v>146</v>
      </c>
      <c r="W8" s="115"/>
      <c r="X8" s="134" t="s">
        <v>180</v>
      </c>
      <c r="Y8" s="146" t="s">
        <v>192</v>
      </c>
      <c r="Z8" s="118" t="s">
        <v>160</v>
      </c>
      <c r="AA8" s="170" t="s">
        <v>347</v>
      </c>
      <c r="AB8" s="170"/>
      <c r="AC8" s="170" t="s">
        <v>347</v>
      </c>
      <c r="AD8" s="170"/>
      <c r="AE8" s="118" t="s">
        <v>347</v>
      </c>
      <c r="AF8" s="118"/>
      <c r="AG8" s="103"/>
      <c r="AH8" s="4"/>
      <c r="AI8" s="175"/>
      <c r="AJ8" s="175"/>
      <c r="AK8" s="175"/>
      <c r="AL8" s="175"/>
      <c r="AM8" s="175"/>
      <c r="AN8" s="175"/>
      <c r="AO8" s="175"/>
      <c r="AP8" s="175"/>
      <c r="AQ8" s="175"/>
      <c r="AR8" s="175"/>
      <c r="AS8" s="175"/>
      <c r="AT8" s="175"/>
      <c r="AU8" s="175"/>
      <c r="AV8" s="175"/>
      <c r="AW8" s="175"/>
      <c r="AY8" s="134" t="s">
        <v>139</v>
      </c>
      <c r="AZ8" s="146" t="s">
        <v>146</v>
      </c>
      <c r="BA8" s="146" t="s">
        <v>146</v>
      </c>
      <c r="BB8" s="115" t="s">
        <v>180</v>
      </c>
      <c r="BC8" s="103"/>
      <c r="BD8" s="4"/>
      <c r="BE8" s="92"/>
      <c r="BF8" s="73"/>
      <c r="BG8" s="73"/>
      <c r="BH8" s="73"/>
      <c r="BJ8" s="15"/>
    </row>
    <row r="9" spans="1:62" ht="12.75">
      <c r="A9" s="103"/>
      <c r="B9" s="121"/>
      <c r="C9" s="103"/>
      <c r="D9" s="103"/>
      <c r="E9" s="103"/>
      <c r="F9" s="103"/>
      <c r="G9" s="103"/>
      <c r="H9" s="103"/>
      <c r="J9" s="4"/>
      <c r="K9" s="92"/>
      <c r="L9" s="73"/>
      <c r="M9" s="73"/>
      <c r="N9" s="73"/>
      <c r="O9" s="73"/>
      <c r="P9" s="92"/>
      <c r="Q9" s="92"/>
      <c r="R9" s="103"/>
      <c r="S9" s="139"/>
      <c r="T9" s="103"/>
      <c r="U9" s="103"/>
      <c r="V9" s="103"/>
      <c r="W9" s="103"/>
      <c r="X9" s="103"/>
      <c r="Y9" s="139"/>
      <c r="Z9" s="103"/>
      <c r="AA9" s="103"/>
      <c r="AB9" s="103"/>
      <c r="AC9" s="103"/>
      <c r="AD9" s="103"/>
      <c r="AE9" s="103"/>
      <c r="AF9" s="103"/>
      <c r="AG9" s="103"/>
      <c r="AH9" s="4"/>
      <c r="AI9" s="175"/>
      <c r="AJ9" s="175"/>
      <c r="AK9" s="175"/>
      <c r="AL9" s="175"/>
      <c r="AM9" s="175"/>
      <c r="AN9" s="175"/>
      <c r="AO9" s="175"/>
      <c r="AP9" s="175"/>
      <c r="AQ9" s="175"/>
      <c r="AR9" s="175"/>
      <c r="AS9" s="175"/>
      <c r="AT9" s="175"/>
      <c r="AU9" s="175"/>
      <c r="AV9" s="175"/>
      <c r="AW9" s="175"/>
      <c r="AY9" s="103"/>
      <c r="AZ9" s="139"/>
      <c r="BA9" s="139"/>
      <c r="BB9" s="103"/>
      <c r="BC9" s="103"/>
      <c r="BD9" s="4"/>
      <c r="BE9" s="92"/>
      <c r="BF9" s="73"/>
      <c r="BG9" s="73"/>
      <c r="BH9" s="73"/>
      <c r="BJ9" s="15"/>
    </row>
    <row r="10" spans="1:62" ht="12.75">
      <c r="A10" s="104" t="s">
        <v>127</v>
      </c>
      <c r="B10" s="122"/>
      <c r="C10" s="116" t="s">
        <v>140</v>
      </c>
      <c r="D10" s="116" t="s">
        <v>147</v>
      </c>
      <c r="E10" s="116" t="s">
        <v>167</v>
      </c>
      <c r="F10" s="116" t="s">
        <v>154</v>
      </c>
      <c r="G10" s="116" t="s">
        <v>150</v>
      </c>
      <c r="H10" s="116" t="s">
        <v>154</v>
      </c>
      <c r="J10" s="4"/>
      <c r="K10" s="92"/>
      <c r="L10" s="73"/>
      <c r="M10" s="73"/>
      <c r="N10" s="73"/>
      <c r="O10" s="73"/>
      <c r="P10" s="92"/>
      <c r="Q10" s="92"/>
      <c r="R10" s="144" t="s">
        <v>147</v>
      </c>
      <c r="S10" s="147" t="s">
        <v>150</v>
      </c>
      <c r="T10" s="144" t="s">
        <v>154</v>
      </c>
      <c r="U10" s="144" t="s">
        <v>154</v>
      </c>
      <c r="V10" s="144" t="s">
        <v>154</v>
      </c>
      <c r="W10" s="115"/>
      <c r="X10" s="144" t="s">
        <v>181</v>
      </c>
      <c r="Y10" s="147" t="s">
        <v>193</v>
      </c>
      <c r="Z10" s="118" t="s">
        <v>161</v>
      </c>
      <c r="AA10" s="171" t="s">
        <v>348</v>
      </c>
      <c r="AB10" s="171"/>
      <c r="AC10" s="171" t="s">
        <v>348</v>
      </c>
      <c r="AD10" s="171"/>
      <c r="AE10" s="172" t="s">
        <v>348</v>
      </c>
      <c r="AF10" s="172"/>
      <c r="AG10" s="103"/>
      <c r="AH10" s="4"/>
      <c r="AI10" s="175"/>
      <c r="AJ10" s="175"/>
      <c r="AK10" s="175"/>
      <c r="AL10" s="175"/>
      <c r="AM10" s="175"/>
      <c r="AN10" s="175"/>
      <c r="AO10" s="175"/>
      <c r="AP10" s="175"/>
      <c r="AQ10" s="175"/>
      <c r="AR10" s="175"/>
      <c r="AS10" s="175"/>
      <c r="AT10" s="175"/>
      <c r="AU10" s="175"/>
      <c r="AV10" s="175"/>
      <c r="AW10" s="175"/>
      <c r="AY10" s="144" t="s">
        <v>140</v>
      </c>
      <c r="AZ10" s="147" t="s">
        <v>154</v>
      </c>
      <c r="BA10" s="147" t="s">
        <v>154</v>
      </c>
      <c r="BB10" s="116" t="s">
        <v>181</v>
      </c>
      <c r="BC10" s="104"/>
      <c r="BD10" s="4"/>
      <c r="BE10" s="92"/>
      <c r="BF10" s="73"/>
      <c r="BG10" s="73"/>
      <c r="BH10" s="73"/>
      <c r="BJ10" s="15"/>
    </row>
    <row r="11" spans="1:62" ht="12.75">
      <c r="A11" s="104" t="s">
        <v>128</v>
      </c>
      <c r="B11" s="122"/>
      <c r="C11" s="116" t="s">
        <v>141</v>
      </c>
      <c r="D11" s="116" t="s">
        <v>148</v>
      </c>
      <c r="E11" s="116" t="s">
        <v>168</v>
      </c>
      <c r="F11" s="116" t="s">
        <v>155</v>
      </c>
      <c r="G11" s="116" t="s">
        <v>151</v>
      </c>
      <c r="H11" s="116" t="s">
        <v>155</v>
      </c>
      <c r="J11" s="60" t="s">
        <v>57</v>
      </c>
      <c r="K11" s="126">
        <v>36.0099364382182</v>
      </c>
      <c r="L11" s="95">
        <v>44.24314095456848</v>
      </c>
      <c r="M11" s="95">
        <v>39.85401155707122</v>
      </c>
      <c r="N11" s="95">
        <v>41.5508998648148</v>
      </c>
      <c r="O11" s="95">
        <v>46.36887485334272</v>
      </c>
      <c r="P11" s="126">
        <v>44.13369455555731</v>
      </c>
      <c r="Q11" s="126"/>
      <c r="R11" s="144" t="s">
        <v>148</v>
      </c>
      <c r="S11" s="147" t="s">
        <v>151</v>
      </c>
      <c r="T11" s="144" t="s">
        <v>155</v>
      </c>
      <c r="U11" s="144" t="s">
        <v>155</v>
      </c>
      <c r="V11" s="144" t="s">
        <v>155</v>
      </c>
      <c r="W11" s="115"/>
      <c r="X11" s="144" t="s">
        <v>162</v>
      </c>
      <c r="Y11" s="147" t="s">
        <v>162</v>
      </c>
      <c r="Z11" s="118" t="s">
        <v>162</v>
      </c>
      <c r="AA11" s="171" t="s">
        <v>162</v>
      </c>
      <c r="AB11" s="171"/>
      <c r="AC11" s="171" t="s">
        <v>162</v>
      </c>
      <c r="AD11" s="171"/>
      <c r="AE11" s="172" t="s">
        <v>162</v>
      </c>
      <c r="AF11" s="172"/>
      <c r="AG11" s="103"/>
      <c r="AH11" s="60" t="s">
        <v>57</v>
      </c>
      <c r="AI11" s="175">
        <v>39.976168809782806</v>
      </c>
      <c r="AJ11" s="175">
        <v>40.99397674327844</v>
      </c>
      <c r="AK11" s="175">
        <v>43.04364855232088</v>
      </c>
      <c r="AL11" s="175">
        <v>42.43329349742684</v>
      </c>
      <c r="AM11" s="175">
        <v>39.976168809782806</v>
      </c>
      <c r="AN11" s="175">
        <v>41.835640711781664</v>
      </c>
      <c r="AO11" s="175">
        <v>36.976623470429224</v>
      </c>
      <c r="AP11" s="175">
        <v>30.374969650294783</v>
      </c>
      <c r="AQ11" s="175">
        <v>35.759117439498816</v>
      </c>
      <c r="AR11" s="175">
        <v>36.541402296900245</v>
      </c>
      <c r="AS11" s="175">
        <v>37.88554115139551</v>
      </c>
      <c r="AT11" s="175">
        <v>38.99277740614513</v>
      </c>
      <c r="AU11" s="175">
        <v>38.82768166702773</v>
      </c>
      <c r="AV11" s="175">
        <v>29.852870419900686</v>
      </c>
      <c r="AW11" s="175">
        <v>30.1414460430645</v>
      </c>
      <c r="AY11" s="144" t="s">
        <v>141</v>
      </c>
      <c r="AZ11" s="147" t="s">
        <v>155</v>
      </c>
      <c r="BA11" s="147" t="s">
        <v>155</v>
      </c>
      <c r="BB11" s="116" t="s">
        <v>162</v>
      </c>
      <c r="BC11" s="104"/>
      <c r="BD11" s="60" t="s">
        <v>57</v>
      </c>
      <c r="BE11" s="126">
        <v>37.359792303477704</v>
      </c>
      <c r="BF11" s="95">
        <v>49.22599503098575</v>
      </c>
      <c r="BG11" s="95">
        <v>50.413003244955696</v>
      </c>
      <c r="BH11" s="95">
        <v>40.490578600819674</v>
      </c>
      <c r="BJ11" s="168"/>
    </row>
    <row r="12" spans="1:62" ht="12.75">
      <c r="A12" s="104" t="s">
        <v>129</v>
      </c>
      <c r="B12" s="122"/>
      <c r="C12" s="104">
        <v>10</v>
      </c>
      <c r="D12" s="104"/>
      <c r="E12" s="104"/>
      <c r="F12" s="104"/>
      <c r="G12" s="104"/>
      <c r="H12" s="104"/>
      <c r="J12" s="60" t="s">
        <v>58</v>
      </c>
      <c r="K12" s="126">
        <v>263.3539757019644</v>
      </c>
      <c r="L12" s="95">
        <v>269.50831094689715</v>
      </c>
      <c r="M12" s="95">
        <v>271.0208697878585</v>
      </c>
      <c r="N12" s="95">
        <v>268.5131106059833</v>
      </c>
      <c r="O12" s="95">
        <v>268.2783775024229</v>
      </c>
      <c r="P12" s="126">
        <v>275.24664434560077</v>
      </c>
      <c r="Q12" s="126"/>
      <c r="R12" s="104"/>
      <c r="S12" s="140"/>
      <c r="T12" s="104"/>
      <c r="U12" s="104"/>
      <c r="V12" s="104"/>
      <c r="W12" s="104"/>
      <c r="X12" s="104">
        <v>6001</v>
      </c>
      <c r="Y12" s="140"/>
      <c r="Z12" s="104"/>
      <c r="AA12" s="104" t="s">
        <v>349</v>
      </c>
      <c r="AB12" s="104"/>
      <c r="AC12" s="104" t="s">
        <v>354</v>
      </c>
      <c r="AD12" s="104"/>
      <c r="AE12" s="104" t="s">
        <v>355</v>
      </c>
      <c r="AF12" s="104"/>
      <c r="AG12" s="104"/>
      <c r="AH12" s="60" t="s">
        <v>58</v>
      </c>
      <c r="AI12" s="175">
        <v>274.7139940635612</v>
      </c>
      <c r="AJ12" s="175">
        <v>266.4545038882488</v>
      </c>
      <c r="AK12" s="175">
        <v>277.9961788538019</v>
      </c>
      <c r="AL12" s="175">
        <v>278.2587564440364</v>
      </c>
      <c r="AM12" s="175">
        <v>274.7139940635612</v>
      </c>
      <c r="AN12" s="175">
        <v>277.0930240152517</v>
      </c>
      <c r="AO12" s="175">
        <v>272.074460955619</v>
      </c>
      <c r="AP12" s="175">
        <v>283.60771409514064</v>
      </c>
      <c r="AQ12" s="175">
        <v>240.96394525368433</v>
      </c>
      <c r="AR12" s="175">
        <v>273.2722343526677</v>
      </c>
      <c r="AS12" s="175">
        <v>272.66701605957314</v>
      </c>
      <c r="AT12" s="175">
        <v>282.65251914665</v>
      </c>
      <c r="AU12" s="175">
        <v>281.6869234486809</v>
      </c>
      <c r="AV12" s="175">
        <v>243.31813430619712</v>
      </c>
      <c r="AW12" s="175">
        <v>243.39099402792922</v>
      </c>
      <c r="AY12" s="104">
        <v>10</v>
      </c>
      <c r="AZ12" s="140"/>
      <c r="BA12" s="140"/>
      <c r="BB12" s="104">
        <v>6001</v>
      </c>
      <c r="BC12" s="104"/>
      <c r="BD12" s="60" t="s">
        <v>58</v>
      </c>
      <c r="BE12" s="126">
        <v>264.3222340797019</v>
      </c>
      <c r="BF12" s="95">
        <v>269.40273600515127</v>
      </c>
      <c r="BG12" s="95">
        <v>278.7146167808797</v>
      </c>
      <c r="BH12" s="95">
        <v>273.5923167393626</v>
      </c>
      <c r="BJ12" s="168"/>
    </row>
    <row r="13" spans="1:60" ht="12.75">
      <c r="A13" s="105" t="s">
        <v>130</v>
      </c>
      <c r="B13" s="123"/>
      <c r="C13" s="117">
        <v>35139</v>
      </c>
      <c r="D13" s="117">
        <v>35065</v>
      </c>
      <c r="E13" s="117">
        <v>35247</v>
      </c>
      <c r="F13" s="117">
        <v>35462</v>
      </c>
      <c r="G13" s="117">
        <v>35462</v>
      </c>
      <c r="H13" s="117">
        <v>35551</v>
      </c>
      <c r="J13" s="4"/>
      <c r="K13" s="34"/>
      <c r="L13" s="4"/>
      <c r="M13" s="4"/>
      <c r="N13" s="4"/>
      <c r="O13" s="4"/>
      <c r="P13" s="34"/>
      <c r="Q13" s="34"/>
      <c r="R13" s="145">
        <v>35065</v>
      </c>
      <c r="S13" s="148">
        <v>35462</v>
      </c>
      <c r="T13" s="145">
        <v>38099</v>
      </c>
      <c r="U13" s="145">
        <v>38099</v>
      </c>
      <c r="V13" s="145">
        <v>38099</v>
      </c>
      <c r="W13" s="117"/>
      <c r="X13" s="145">
        <v>38099</v>
      </c>
      <c r="Y13" s="148">
        <v>38078</v>
      </c>
      <c r="Z13" s="119">
        <v>38185</v>
      </c>
      <c r="AA13" s="173">
        <v>38270</v>
      </c>
      <c r="AB13" s="173"/>
      <c r="AC13" s="173">
        <v>38270</v>
      </c>
      <c r="AD13" s="173"/>
      <c r="AE13" s="119">
        <v>38270</v>
      </c>
      <c r="AF13" s="119"/>
      <c r="AG13" s="105"/>
      <c r="AH13" s="4"/>
      <c r="AI13" s="175"/>
      <c r="AJ13" s="175"/>
      <c r="AK13" s="175"/>
      <c r="AL13" s="175"/>
      <c r="AM13" s="175"/>
      <c r="AN13" s="175"/>
      <c r="AO13" s="175"/>
      <c r="AP13" s="175"/>
      <c r="AQ13" s="175"/>
      <c r="AR13" s="175"/>
      <c r="AS13" s="175"/>
      <c r="AT13" s="175"/>
      <c r="AU13" s="175"/>
      <c r="AV13" s="175"/>
      <c r="AW13" s="175"/>
      <c r="AY13" s="145">
        <v>35139</v>
      </c>
      <c r="AZ13" s="148">
        <v>35462</v>
      </c>
      <c r="BA13" s="148"/>
      <c r="BB13" s="117">
        <v>37566</v>
      </c>
      <c r="BC13" s="105"/>
      <c r="BD13" s="4"/>
      <c r="BE13" s="34"/>
      <c r="BF13" s="4"/>
      <c r="BG13" s="4"/>
      <c r="BH13" s="4"/>
    </row>
    <row r="14" spans="1:62" ht="51">
      <c r="A14" s="106" t="s">
        <v>131</v>
      </c>
      <c r="B14" s="124"/>
      <c r="C14" s="106" t="s">
        <v>142</v>
      </c>
      <c r="D14" s="106" t="s">
        <v>149</v>
      </c>
      <c r="E14" s="106" t="s">
        <v>171</v>
      </c>
      <c r="F14" s="106" t="s">
        <v>187</v>
      </c>
      <c r="G14" s="106" t="s">
        <v>152</v>
      </c>
      <c r="H14" s="106" t="s">
        <v>156</v>
      </c>
      <c r="J14" s="60" t="s">
        <v>31</v>
      </c>
      <c r="K14" s="126">
        <v>0</v>
      </c>
      <c r="L14" s="95">
        <v>0</v>
      </c>
      <c r="M14" s="95">
        <v>0</v>
      </c>
      <c r="N14" s="95">
        <v>0</v>
      </c>
      <c r="O14" s="95">
        <v>0</v>
      </c>
      <c r="P14" s="85">
        <v>0</v>
      </c>
      <c r="Q14" s="85"/>
      <c r="R14" s="106" t="s">
        <v>149</v>
      </c>
      <c r="S14" s="141" t="s">
        <v>152</v>
      </c>
      <c r="T14" s="106"/>
      <c r="U14" s="106"/>
      <c r="V14" s="106"/>
      <c r="W14" s="106"/>
      <c r="X14" s="106"/>
      <c r="Y14" s="141" t="s">
        <v>194</v>
      </c>
      <c r="Z14" s="106"/>
      <c r="AA14" s="106"/>
      <c r="AB14" s="106"/>
      <c r="AC14" s="106"/>
      <c r="AD14" s="106"/>
      <c r="AE14" s="106"/>
      <c r="AF14" s="106"/>
      <c r="AG14" s="106"/>
      <c r="AH14" s="60" t="s">
        <v>31</v>
      </c>
      <c r="AI14" s="176">
        <v>0</v>
      </c>
      <c r="AJ14" s="176">
        <v>0</v>
      </c>
      <c r="AK14" s="176">
        <v>0</v>
      </c>
      <c r="AL14" s="176">
        <v>0</v>
      </c>
      <c r="AM14" s="176">
        <v>0</v>
      </c>
      <c r="AN14" s="176">
        <v>0</v>
      </c>
      <c r="AO14" s="176">
        <v>0</v>
      </c>
      <c r="AP14" s="176">
        <v>72</v>
      </c>
      <c r="AQ14" s="176">
        <v>0</v>
      </c>
      <c r="AR14" s="176">
        <v>50</v>
      </c>
      <c r="AS14" s="176">
        <v>40</v>
      </c>
      <c r="AT14" s="176">
        <v>56</v>
      </c>
      <c r="AU14" s="176">
        <v>51</v>
      </c>
      <c r="AV14" s="176">
        <v>24</v>
      </c>
      <c r="AW14" s="176">
        <v>0</v>
      </c>
      <c r="AY14" s="106" t="s">
        <v>142</v>
      </c>
      <c r="AZ14" s="141" t="s">
        <v>187</v>
      </c>
      <c r="BA14" s="141" t="s">
        <v>279</v>
      </c>
      <c r="BB14" s="106"/>
      <c r="BC14" s="106"/>
      <c r="BD14" s="60" t="s">
        <v>31</v>
      </c>
      <c r="BE14" s="126">
        <v>0</v>
      </c>
      <c r="BF14" s="95">
        <v>0</v>
      </c>
      <c r="BG14" s="95">
        <v>0</v>
      </c>
      <c r="BH14" s="95">
        <v>0</v>
      </c>
      <c r="BJ14" s="168"/>
    </row>
    <row r="15" spans="1:62" ht="25.5">
      <c r="A15" s="106" t="s">
        <v>132</v>
      </c>
      <c r="B15" s="124"/>
      <c r="C15" s="106"/>
      <c r="D15" s="106"/>
      <c r="E15" s="106"/>
      <c r="F15" s="106"/>
      <c r="G15" s="106"/>
      <c r="H15" s="106"/>
      <c r="J15" s="60" t="s">
        <v>32</v>
      </c>
      <c r="K15" s="126">
        <v>97</v>
      </c>
      <c r="L15" s="95">
        <v>101</v>
      </c>
      <c r="M15" s="95">
        <v>87</v>
      </c>
      <c r="N15" s="95">
        <v>82</v>
      </c>
      <c r="O15" s="95">
        <v>94</v>
      </c>
      <c r="P15" s="85">
        <v>76</v>
      </c>
      <c r="Q15" s="85"/>
      <c r="R15" s="106" t="s">
        <v>254</v>
      </c>
      <c r="S15" s="141" t="s">
        <v>254</v>
      </c>
      <c r="T15" s="106">
        <v>184</v>
      </c>
      <c r="U15" s="106" t="s">
        <v>185</v>
      </c>
      <c r="V15" s="106" t="s">
        <v>155</v>
      </c>
      <c r="W15" s="137"/>
      <c r="X15" s="106"/>
      <c r="Y15" s="141"/>
      <c r="Z15" s="106"/>
      <c r="AA15" s="106"/>
      <c r="AB15" s="106"/>
      <c r="AC15" s="106"/>
      <c r="AD15" s="106"/>
      <c r="AE15" s="106"/>
      <c r="AF15" s="106"/>
      <c r="AG15" s="106"/>
      <c r="AH15" s="60" t="s">
        <v>32</v>
      </c>
      <c r="AI15" s="176">
        <v>60</v>
      </c>
      <c r="AJ15" s="176">
        <v>82</v>
      </c>
      <c r="AK15" s="176">
        <v>63</v>
      </c>
      <c r="AL15" s="176">
        <v>61</v>
      </c>
      <c r="AM15" s="176">
        <v>60</v>
      </c>
      <c r="AN15" s="176">
        <v>61</v>
      </c>
      <c r="AO15" s="176">
        <v>64</v>
      </c>
      <c r="AP15" s="176">
        <v>91</v>
      </c>
      <c r="AQ15" s="176">
        <v>93</v>
      </c>
      <c r="AR15" s="176">
        <v>102</v>
      </c>
      <c r="AS15" s="176">
        <v>100</v>
      </c>
      <c r="AT15" s="176">
        <v>90</v>
      </c>
      <c r="AU15" s="176">
        <v>87</v>
      </c>
      <c r="AV15" s="176">
        <v>119</v>
      </c>
      <c r="AW15" s="176">
        <v>111</v>
      </c>
      <c r="AY15" s="106"/>
      <c r="AZ15" s="141"/>
      <c r="BA15" s="141"/>
      <c r="BB15" s="106"/>
      <c r="BC15" s="106"/>
      <c r="BD15" s="60" t="s">
        <v>32</v>
      </c>
      <c r="BE15" s="126">
        <v>85</v>
      </c>
      <c r="BF15" s="95">
        <v>82</v>
      </c>
      <c r="BG15" s="95">
        <v>62</v>
      </c>
      <c r="BH15" s="95">
        <v>66</v>
      </c>
      <c r="BJ15" s="168"/>
    </row>
    <row r="16" spans="1:62" ht="12.75">
      <c r="A16" s="106" t="s">
        <v>133</v>
      </c>
      <c r="B16" s="124"/>
      <c r="C16" s="106"/>
      <c r="D16" s="106"/>
      <c r="E16" s="106"/>
      <c r="F16" s="106"/>
      <c r="G16" s="106"/>
      <c r="H16" s="106"/>
      <c r="J16" s="60" t="s">
        <v>33</v>
      </c>
      <c r="K16" s="126">
        <v>150</v>
      </c>
      <c r="L16" s="95">
        <v>170</v>
      </c>
      <c r="M16" s="95">
        <v>148</v>
      </c>
      <c r="N16" s="95">
        <v>144</v>
      </c>
      <c r="O16" s="95">
        <v>164</v>
      </c>
      <c r="P16" s="85">
        <v>143</v>
      </c>
      <c r="Q16" s="85"/>
      <c r="R16" s="106"/>
      <c r="S16" s="141"/>
      <c r="T16" s="106"/>
      <c r="U16" s="106"/>
      <c r="V16" s="106"/>
      <c r="W16" s="106"/>
      <c r="X16" s="106"/>
      <c r="Y16" s="141"/>
      <c r="Z16" s="106"/>
      <c r="AA16" s="106"/>
      <c r="AB16" s="106"/>
      <c r="AC16" s="106"/>
      <c r="AD16" s="106"/>
      <c r="AE16" s="106"/>
      <c r="AF16" s="106"/>
      <c r="AG16" s="106"/>
      <c r="AH16" s="60" t="s">
        <v>33</v>
      </c>
      <c r="AI16" s="176">
        <v>118</v>
      </c>
      <c r="AJ16" s="176">
        <v>142</v>
      </c>
      <c r="AK16" s="176">
        <v>127</v>
      </c>
      <c r="AL16" s="176">
        <v>124</v>
      </c>
      <c r="AM16" s="176">
        <v>118</v>
      </c>
      <c r="AN16" s="176">
        <v>123</v>
      </c>
      <c r="AO16" s="176">
        <v>118</v>
      </c>
      <c r="AP16" s="176">
        <v>140</v>
      </c>
      <c r="AQ16" s="176">
        <v>133</v>
      </c>
      <c r="AR16" s="176">
        <v>160</v>
      </c>
      <c r="AS16" s="176">
        <v>160</v>
      </c>
      <c r="AT16" s="176">
        <v>152</v>
      </c>
      <c r="AU16" s="176">
        <v>149</v>
      </c>
      <c r="AV16" s="176">
        <v>155</v>
      </c>
      <c r="AW16" s="176">
        <v>146</v>
      </c>
      <c r="AY16" s="106" t="s">
        <v>176</v>
      </c>
      <c r="AZ16" s="141" t="s">
        <v>189</v>
      </c>
      <c r="BA16" s="141" t="s">
        <v>174</v>
      </c>
      <c r="BB16" s="106" t="s">
        <v>182</v>
      </c>
      <c r="BC16" s="106"/>
      <c r="BD16" s="60" t="s">
        <v>33</v>
      </c>
      <c r="BE16" s="126">
        <v>139</v>
      </c>
      <c r="BF16" s="95">
        <v>155</v>
      </c>
      <c r="BG16" s="95">
        <v>137</v>
      </c>
      <c r="BH16" s="95">
        <v>126</v>
      </c>
      <c r="BJ16" s="168"/>
    </row>
    <row r="17" spans="1:55" ht="51">
      <c r="A17" s="107" t="s">
        <v>134</v>
      </c>
      <c r="B17" s="124"/>
      <c r="C17" s="107" t="s">
        <v>143</v>
      </c>
      <c r="D17" s="107" t="s">
        <v>143</v>
      </c>
      <c r="E17" s="107" t="s">
        <v>169</v>
      </c>
      <c r="F17" s="107" t="s">
        <v>188</v>
      </c>
      <c r="G17" s="107" t="s">
        <v>143</v>
      </c>
      <c r="H17" s="143" t="s">
        <v>157</v>
      </c>
      <c r="R17" s="107" t="s">
        <v>255</v>
      </c>
      <c r="S17" s="141" t="s">
        <v>258</v>
      </c>
      <c r="T17" s="107" t="s">
        <v>261</v>
      </c>
      <c r="U17" s="107" t="s">
        <v>186</v>
      </c>
      <c r="V17" s="107" t="s">
        <v>184</v>
      </c>
      <c r="W17" s="138"/>
      <c r="X17" s="107" t="s">
        <v>268</v>
      </c>
      <c r="Y17" s="141" t="s">
        <v>195</v>
      </c>
      <c r="Z17" s="120" t="s">
        <v>163</v>
      </c>
      <c r="AA17" s="120" t="s">
        <v>356</v>
      </c>
      <c r="AB17" s="120"/>
      <c r="AC17" s="120" t="s">
        <v>356</v>
      </c>
      <c r="AD17" s="120"/>
      <c r="AE17" s="120" t="s">
        <v>356</v>
      </c>
      <c r="AF17" s="120"/>
      <c r="AG17" s="120"/>
      <c r="AY17" s="107" t="s">
        <v>177</v>
      </c>
      <c r="AZ17" s="141" t="s">
        <v>276</v>
      </c>
      <c r="BA17" s="141" t="s">
        <v>175</v>
      </c>
      <c r="BB17" s="107" t="s">
        <v>183</v>
      </c>
      <c r="BC17" s="107"/>
    </row>
    <row r="18" spans="1:55" s="177" customFormat="1" ht="104.25" customHeight="1">
      <c r="A18" s="108" t="s">
        <v>135</v>
      </c>
      <c r="B18" s="109" t="s">
        <v>173</v>
      </c>
      <c r="C18" s="113" t="s">
        <v>244</v>
      </c>
      <c r="D18" s="113" t="s">
        <v>246</v>
      </c>
      <c r="E18" s="114" t="s">
        <v>170</v>
      </c>
      <c r="F18" s="113" t="s">
        <v>248</v>
      </c>
      <c r="G18" s="114" t="s">
        <v>250</v>
      </c>
      <c r="H18" s="113" t="s">
        <v>252</v>
      </c>
      <c r="Q18" s="178"/>
      <c r="R18" s="135" t="s">
        <v>256</v>
      </c>
      <c r="S18" s="149" t="s">
        <v>259</v>
      </c>
      <c r="T18" s="135" t="s">
        <v>262</v>
      </c>
      <c r="U18" s="135" t="s">
        <v>266</v>
      </c>
      <c r="V18" s="135" t="s">
        <v>264</v>
      </c>
      <c r="W18" s="113" t="s">
        <v>271</v>
      </c>
      <c r="X18" s="150" t="s">
        <v>269</v>
      </c>
      <c r="Y18" s="149" t="s">
        <v>196</v>
      </c>
      <c r="Z18" s="112" t="s">
        <v>270</v>
      </c>
      <c r="AA18" s="174" t="s">
        <v>360</v>
      </c>
      <c r="AB18" s="174" t="s">
        <v>364</v>
      </c>
      <c r="AC18" s="174" t="s">
        <v>357</v>
      </c>
      <c r="AD18" s="174" t="s">
        <v>365</v>
      </c>
      <c r="AE18" s="112" t="s">
        <v>358</v>
      </c>
      <c r="AF18" s="112" t="s">
        <v>366</v>
      </c>
      <c r="AG18" s="151"/>
      <c r="AI18" s="178"/>
      <c r="AJ18" s="178"/>
      <c r="AK18" s="178"/>
      <c r="AL18" s="178"/>
      <c r="AM18" s="178"/>
      <c r="AN18" s="178"/>
      <c r="AO18" s="178"/>
      <c r="AP18" s="178"/>
      <c r="AY18" s="135" t="s">
        <v>274</v>
      </c>
      <c r="AZ18" s="149" t="s">
        <v>277</v>
      </c>
      <c r="BA18" s="149" t="s">
        <v>280</v>
      </c>
      <c r="BB18" s="136" t="s">
        <v>282</v>
      </c>
      <c r="BC18" s="111"/>
    </row>
    <row r="19" spans="2:54" ht="12.75">
      <c r="B19" s="110">
        <v>370</v>
      </c>
      <c r="C19" s="125">
        <v>0.1444</v>
      </c>
      <c r="D19" s="125">
        <v>0.09551</v>
      </c>
      <c r="E19" s="125">
        <v>0.06952</v>
      </c>
      <c r="F19" s="7">
        <v>0.03355</v>
      </c>
      <c r="G19" s="125">
        <v>0.04027</v>
      </c>
      <c r="H19" s="125">
        <v>0.04138</v>
      </c>
      <c r="R19" s="7">
        <v>0.052</v>
      </c>
      <c r="S19" s="7">
        <v>0.055</v>
      </c>
      <c r="T19" s="7">
        <v>0.034</v>
      </c>
      <c r="U19" s="7">
        <v>0.014</v>
      </c>
      <c r="V19" s="7">
        <v>0.024</v>
      </c>
      <c r="W19">
        <v>0.024000000000000004</v>
      </c>
      <c r="X19" s="7">
        <v>0.032</v>
      </c>
      <c r="Y19" s="7">
        <v>0.109</v>
      </c>
      <c r="Z19" s="7">
        <v>0.046</v>
      </c>
      <c r="AA19" s="7">
        <v>0.12</v>
      </c>
      <c r="AB19" s="125">
        <v>0.10666666666666665</v>
      </c>
      <c r="AC19" s="7">
        <v>0.121</v>
      </c>
      <c r="AD19" s="125">
        <v>0.11</v>
      </c>
      <c r="AE19" s="7">
        <v>0.119</v>
      </c>
      <c r="AF19" s="125">
        <v>0.10699999999999998</v>
      </c>
      <c r="AY19">
        <v>0.104</v>
      </c>
      <c r="AZ19">
        <v>0.028</v>
      </c>
      <c r="BA19">
        <v>0.018</v>
      </c>
      <c r="BB19">
        <v>0.016</v>
      </c>
    </row>
    <row r="20" spans="2:54" ht="12.75">
      <c r="B20" s="110">
        <v>371</v>
      </c>
      <c r="C20" s="125">
        <v>0.1614</v>
      </c>
      <c r="D20" s="125">
        <v>0.1058</v>
      </c>
      <c r="E20" s="125">
        <v>0.07614</v>
      </c>
      <c r="F20" s="7">
        <v>0.03145</v>
      </c>
      <c r="G20" s="125">
        <v>0.05732</v>
      </c>
      <c r="H20" s="125">
        <v>0.04575</v>
      </c>
      <c r="R20" s="7">
        <v>0.059</v>
      </c>
      <c r="S20" s="7">
        <v>0.061</v>
      </c>
      <c r="T20" s="7">
        <v>0.037</v>
      </c>
      <c r="U20" s="7">
        <v>0.023</v>
      </c>
      <c r="V20" s="7">
        <v>0.018</v>
      </c>
      <c r="W20" s="67">
        <v>0.026</v>
      </c>
      <c r="X20" s="7">
        <v>0.03</v>
      </c>
      <c r="Y20" s="7">
        <v>0.108</v>
      </c>
      <c r="Z20" s="7">
        <v>0.045</v>
      </c>
      <c r="AA20" s="7">
        <v>0.116</v>
      </c>
      <c r="AB20" s="125">
        <v>0.10633333333333334</v>
      </c>
      <c r="AC20" s="7">
        <v>0.119</v>
      </c>
      <c r="AD20" s="125">
        <v>0.11066666666666665</v>
      </c>
      <c r="AE20" s="7">
        <v>0.127</v>
      </c>
      <c r="AF20" s="125">
        <v>0.11133333333333333</v>
      </c>
      <c r="AY20">
        <v>0.107</v>
      </c>
      <c r="AZ20">
        <v>0.03</v>
      </c>
      <c r="BA20">
        <v>0.019</v>
      </c>
      <c r="BB20">
        <v>0.017</v>
      </c>
    </row>
    <row r="21" spans="2:54" ht="12.75">
      <c r="B21" s="110">
        <v>372</v>
      </c>
      <c r="C21" s="125">
        <v>0.1592</v>
      </c>
      <c r="D21" s="125">
        <v>0.1015</v>
      </c>
      <c r="E21" s="125">
        <v>0.06796</v>
      </c>
      <c r="F21" s="7">
        <v>0.04166</v>
      </c>
      <c r="G21" s="125">
        <v>0.06626</v>
      </c>
      <c r="H21" s="125">
        <v>0.04348</v>
      </c>
      <c r="R21" s="7">
        <v>0.077</v>
      </c>
      <c r="S21" s="7">
        <v>0.06</v>
      </c>
      <c r="T21" s="7">
        <v>0.036</v>
      </c>
      <c r="U21" s="7">
        <v>0.03</v>
      </c>
      <c r="V21" s="7">
        <v>0.01</v>
      </c>
      <c r="W21" s="67">
        <v>0.025333333333333333</v>
      </c>
      <c r="X21" s="7">
        <v>0.028</v>
      </c>
      <c r="Y21" s="7">
        <v>0.101</v>
      </c>
      <c r="Z21" s="7">
        <v>0.039</v>
      </c>
      <c r="AA21" s="7">
        <v>0.106</v>
      </c>
      <c r="AB21" s="125">
        <v>0.09966666666666667</v>
      </c>
      <c r="AC21" s="7">
        <v>0.109</v>
      </c>
      <c r="AD21" s="125">
        <v>0.09833333333333333</v>
      </c>
      <c r="AE21" s="7">
        <v>0.112</v>
      </c>
      <c r="AF21" s="125">
        <v>0.09633333333333334</v>
      </c>
      <c r="AY21">
        <v>0.11</v>
      </c>
      <c r="AZ21">
        <v>0.032</v>
      </c>
      <c r="BA21">
        <v>0.02</v>
      </c>
      <c r="BB21">
        <v>0.018</v>
      </c>
    </row>
    <row r="22" spans="2:54" ht="12.75">
      <c r="B22" s="110">
        <v>373</v>
      </c>
      <c r="C22" s="125">
        <v>0.1549</v>
      </c>
      <c r="D22" s="125">
        <v>0.1095</v>
      </c>
      <c r="E22" s="125">
        <v>0.07306</v>
      </c>
      <c r="F22" s="7">
        <v>0.03448</v>
      </c>
      <c r="G22" s="125">
        <v>0.05586</v>
      </c>
      <c r="H22" s="125">
        <v>0.0407</v>
      </c>
      <c r="R22" s="7">
        <v>0.089</v>
      </c>
      <c r="S22" s="7">
        <v>0.053</v>
      </c>
      <c r="T22" s="7">
        <v>0.041</v>
      </c>
      <c r="U22" s="7">
        <v>0.042</v>
      </c>
      <c r="V22" s="7">
        <v>0.008</v>
      </c>
      <c r="W22" s="67">
        <v>0.030333333333333334</v>
      </c>
      <c r="X22" s="7">
        <v>0.028</v>
      </c>
      <c r="Y22" s="7">
        <v>0.109</v>
      </c>
      <c r="Z22" s="7">
        <v>0.038</v>
      </c>
      <c r="AA22" s="7">
        <v>0.113</v>
      </c>
      <c r="AB22" s="125">
        <v>0.10166666666666667</v>
      </c>
      <c r="AC22" s="7">
        <v>0.124</v>
      </c>
      <c r="AD22" s="125">
        <v>0.10666666666666667</v>
      </c>
      <c r="AE22" s="7">
        <v>0.111</v>
      </c>
      <c r="AF22" s="125">
        <v>0.09733333333333334</v>
      </c>
      <c r="AY22">
        <v>0.112</v>
      </c>
      <c r="AZ22">
        <v>0.034</v>
      </c>
      <c r="BA22">
        <v>0.021</v>
      </c>
      <c r="BB22">
        <v>0.019</v>
      </c>
    </row>
    <row r="23" spans="2:54" ht="12.75">
      <c r="B23" s="110">
        <v>374</v>
      </c>
      <c r="C23" s="125">
        <v>0.1644</v>
      </c>
      <c r="D23" s="125">
        <v>0.116</v>
      </c>
      <c r="E23" s="125">
        <v>0.07792</v>
      </c>
      <c r="F23" s="7">
        <v>0.02162</v>
      </c>
      <c r="G23" s="125">
        <v>0.04865</v>
      </c>
      <c r="H23" s="125">
        <v>0.05</v>
      </c>
      <c r="R23" s="7">
        <v>0.096</v>
      </c>
      <c r="S23" s="7">
        <v>0.052</v>
      </c>
      <c r="T23" s="7">
        <v>0.047</v>
      </c>
      <c r="U23" s="7">
        <v>0.035</v>
      </c>
      <c r="V23" s="7">
        <v>0.013</v>
      </c>
      <c r="W23" s="67">
        <v>0.03166666666666667</v>
      </c>
      <c r="X23" s="7">
        <v>0.029</v>
      </c>
      <c r="Y23" s="7">
        <v>0.11</v>
      </c>
      <c r="Z23" s="7">
        <v>0.032</v>
      </c>
      <c r="AA23" s="7">
        <v>0.113</v>
      </c>
      <c r="AB23" s="125">
        <v>0.10333333333333333</v>
      </c>
      <c r="AC23" s="7">
        <v>0.128</v>
      </c>
      <c r="AD23" s="125">
        <v>0.10733333333333334</v>
      </c>
      <c r="AE23" s="7">
        <v>0.113</v>
      </c>
      <c r="AF23" s="125">
        <v>0.10033333333333334</v>
      </c>
      <c r="AY23">
        <v>0.116</v>
      </c>
      <c r="AZ23">
        <v>0.035</v>
      </c>
      <c r="BA23">
        <v>0.021</v>
      </c>
      <c r="BB23">
        <v>0.019</v>
      </c>
    </row>
    <row r="24" spans="2:54" ht="12.75">
      <c r="B24" s="110">
        <v>375</v>
      </c>
      <c r="C24" s="125">
        <v>0.168</v>
      </c>
      <c r="D24" s="125">
        <v>0.1239</v>
      </c>
      <c r="E24" s="125">
        <v>0.07755</v>
      </c>
      <c r="F24" s="7">
        <v>0.03553</v>
      </c>
      <c r="G24" s="125">
        <v>0.0606</v>
      </c>
      <c r="H24" s="125">
        <v>0.03158</v>
      </c>
      <c r="R24" s="7">
        <v>0.096</v>
      </c>
      <c r="S24" s="7">
        <v>0.054</v>
      </c>
      <c r="T24" s="7">
        <v>0.046</v>
      </c>
      <c r="U24" s="7">
        <v>0.027</v>
      </c>
      <c r="V24" s="7">
        <v>0.027</v>
      </c>
      <c r="W24" s="67">
        <v>0.03333333333333333</v>
      </c>
      <c r="X24" s="7">
        <v>0.032</v>
      </c>
      <c r="Y24" s="7">
        <v>0.105</v>
      </c>
      <c r="Z24" s="7">
        <v>0.029</v>
      </c>
      <c r="AA24" s="7">
        <v>0.104</v>
      </c>
      <c r="AB24" s="125">
        <v>0.103</v>
      </c>
      <c r="AC24" s="7">
        <v>0.114</v>
      </c>
      <c r="AD24" s="125">
        <v>0.09866666666666667</v>
      </c>
      <c r="AE24" s="7">
        <v>0.117</v>
      </c>
      <c r="AF24" s="125">
        <v>0.10266666666666668</v>
      </c>
      <c r="AY24">
        <v>0.119</v>
      </c>
      <c r="AZ24">
        <v>0.038</v>
      </c>
      <c r="BA24">
        <v>0.023</v>
      </c>
      <c r="BB24">
        <v>0.021</v>
      </c>
    </row>
    <row r="25" spans="2:54" ht="12.75">
      <c r="B25" s="110">
        <v>376</v>
      </c>
      <c r="C25" s="125">
        <v>0.1713</v>
      </c>
      <c r="D25" s="125">
        <v>0.129</v>
      </c>
      <c r="E25" s="125">
        <v>0.07336</v>
      </c>
      <c r="F25" s="7">
        <v>0.03828</v>
      </c>
      <c r="G25" s="125">
        <v>0.05714</v>
      </c>
      <c r="H25" s="125">
        <v>0.04975</v>
      </c>
      <c r="R25" s="7">
        <v>0.098</v>
      </c>
      <c r="S25" s="7">
        <v>0.05</v>
      </c>
      <c r="T25" s="7">
        <v>0.039</v>
      </c>
      <c r="U25" s="7">
        <v>0.024</v>
      </c>
      <c r="V25" s="7">
        <v>0.029</v>
      </c>
      <c r="W25" s="67">
        <v>0.030666666666666665</v>
      </c>
      <c r="X25" s="7">
        <v>0.034</v>
      </c>
      <c r="Y25" s="7">
        <v>0.1</v>
      </c>
      <c r="Z25" s="7">
        <v>0.033</v>
      </c>
      <c r="AA25" s="7">
        <v>0.104</v>
      </c>
      <c r="AB25" s="125">
        <v>0.09799999999999999</v>
      </c>
      <c r="AC25" s="7">
        <v>0.099</v>
      </c>
      <c r="AD25" s="125">
        <v>0.085</v>
      </c>
      <c r="AE25" s="7">
        <v>0.106</v>
      </c>
      <c r="AF25" s="125">
        <v>0.09300000000000001</v>
      </c>
      <c r="AY25">
        <v>0.122</v>
      </c>
      <c r="AZ25">
        <v>0.041</v>
      </c>
      <c r="BA25">
        <v>0.025</v>
      </c>
      <c r="BB25">
        <v>0.021</v>
      </c>
    </row>
    <row r="26" spans="2:54" ht="12.75">
      <c r="B26" s="110">
        <v>377</v>
      </c>
      <c r="C26" s="125">
        <v>0.1773</v>
      </c>
      <c r="D26" s="125">
        <v>0.1259</v>
      </c>
      <c r="E26" s="125">
        <v>0.08</v>
      </c>
      <c r="F26" s="7">
        <v>0.02252</v>
      </c>
      <c r="G26" s="125">
        <v>0.07143</v>
      </c>
      <c r="H26" s="125">
        <v>0.03809</v>
      </c>
      <c r="R26" s="7">
        <v>0.097</v>
      </c>
      <c r="S26" s="7">
        <v>0.049</v>
      </c>
      <c r="T26" s="7">
        <v>0.036</v>
      </c>
      <c r="U26" s="7">
        <v>0.028</v>
      </c>
      <c r="V26" s="7">
        <v>0.034</v>
      </c>
      <c r="W26" s="67">
        <v>0.03266666666666667</v>
      </c>
      <c r="X26" s="7">
        <v>0.046</v>
      </c>
      <c r="Y26" s="7">
        <v>0.096</v>
      </c>
      <c r="Z26" s="7">
        <v>0.047</v>
      </c>
      <c r="AA26" s="7">
        <v>0.114</v>
      </c>
      <c r="AB26" s="125">
        <v>0.10066666666666668</v>
      </c>
      <c r="AC26" s="7">
        <v>0.09</v>
      </c>
      <c r="AD26" s="125">
        <v>0.084</v>
      </c>
      <c r="AE26" s="7">
        <v>0.101</v>
      </c>
      <c r="AF26" s="125">
        <v>0.08833333333333333</v>
      </c>
      <c r="AY26">
        <v>0.124</v>
      </c>
      <c r="AZ26">
        <v>0.043</v>
      </c>
      <c r="BA26">
        <v>0.026</v>
      </c>
      <c r="BB26">
        <v>0.023</v>
      </c>
    </row>
    <row r="27" spans="2:54" ht="12.75">
      <c r="B27" s="110">
        <v>378</v>
      </c>
      <c r="C27" s="125">
        <v>0.1773</v>
      </c>
      <c r="D27" s="125">
        <v>0.1223</v>
      </c>
      <c r="E27" s="125">
        <v>0.07904</v>
      </c>
      <c r="F27" s="7">
        <v>0.04237</v>
      </c>
      <c r="G27" s="125">
        <v>0.07692</v>
      </c>
      <c r="H27" s="125">
        <v>0.05333</v>
      </c>
      <c r="R27" s="7">
        <v>0.097</v>
      </c>
      <c r="S27" s="7">
        <v>0.059</v>
      </c>
      <c r="T27" s="7">
        <v>0.042</v>
      </c>
      <c r="U27" s="7">
        <v>0.027</v>
      </c>
      <c r="V27" s="7">
        <v>0.025</v>
      </c>
      <c r="W27" s="67">
        <v>0.03133333333333333</v>
      </c>
      <c r="X27" s="7">
        <v>0.05</v>
      </c>
      <c r="Y27" s="7">
        <v>0.106</v>
      </c>
      <c r="Z27" s="7">
        <v>0.055</v>
      </c>
      <c r="AA27" s="7">
        <v>0.112</v>
      </c>
      <c r="AB27" s="125">
        <v>0.10233333333333333</v>
      </c>
      <c r="AC27" s="7">
        <v>0.088</v>
      </c>
      <c r="AD27" s="125">
        <v>0.08766666666666667</v>
      </c>
      <c r="AE27" s="7">
        <v>0.101</v>
      </c>
      <c r="AF27" s="125">
        <v>0.08600000000000001</v>
      </c>
      <c r="AY27">
        <v>0.128</v>
      </c>
      <c r="AZ27">
        <v>0.046</v>
      </c>
      <c r="BA27">
        <v>0.027</v>
      </c>
      <c r="BB27">
        <v>0.024</v>
      </c>
    </row>
    <row r="28" spans="2:54" ht="12.75">
      <c r="B28" s="110">
        <v>379</v>
      </c>
      <c r="C28" s="125">
        <v>0.1778</v>
      </c>
      <c r="D28" s="125">
        <v>0.1258</v>
      </c>
      <c r="E28" s="125">
        <v>0.08117</v>
      </c>
      <c r="F28" s="7">
        <v>0.036</v>
      </c>
      <c r="G28" s="125">
        <v>0.0763</v>
      </c>
      <c r="H28" s="125">
        <v>0.0375</v>
      </c>
      <c r="R28" s="7">
        <v>0.09</v>
      </c>
      <c r="S28" s="7">
        <v>0.058</v>
      </c>
      <c r="T28" s="7">
        <v>0.037</v>
      </c>
      <c r="U28" s="7">
        <v>0.027</v>
      </c>
      <c r="V28" s="7">
        <v>0.016</v>
      </c>
      <c r="W28" s="67">
        <v>0.02666666666666667</v>
      </c>
      <c r="X28" s="7">
        <v>0.042</v>
      </c>
      <c r="Y28" s="7">
        <v>0.106</v>
      </c>
      <c r="Z28" s="7">
        <v>0.049</v>
      </c>
      <c r="AA28" s="7">
        <v>0.112</v>
      </c>
      <c r="AB28" s="125">
        <v>0.10633333333333332</v>
      </c>
      <c r="AC28" s="7">
        <v>0.101</v>
      </c>
      <c r="AD28" s="125">
        <v>0.09466666666666668</v>
      </c>
      <c r="AE28" s="7">
        <v>0.105</v>
      </c>
      <c r="AF28" s="125">
        <v>0.08766666666666667</v>
      </c>
      <c r="AY28">
        <v>0.13</v>
      </c>
      <c r="AZ28">
        <v>0.047</v>
      </c>
      <c r="BA28">
        <v>0.03</v>
      </c>
      <c r="BB28">
        <v>0.025</v>
      </c>
    </row>
    <row r="29" spans="2:54" ht="12.75">
      <c r="B29" s="110">
        <v>380</v>
      </c>
      <c r="C29" s="125">
        <v>0.1881</v>
      </c>
      <c r="D29" s="125">
        <v>0.1373</v>
      </c>
      <c r="E29" s="125">
        <v>0.08385</v>
      </c>
      <c r="F29" s="7">
        <v>0.04905</v>
      </c>
      <c r="G29" s="125">
        <v>0.07836</v>
      </c>
      <c r="H29" s="125">
        <v>0.04743</v>
      </c>
      <c r="R29" s="7">
        <v>0.096</v>
      </c>
      <c r="S29" s="7">
        <v>0.067</v>
      </c>
      <c r="T29" s="7">
        <v>0.034</v>
      </c>
      <c r="U29" s="7">
        <v>0.026</v>
      </c>
      <c r="V29" s="7">
        <v>0.018</v>
      </c>
      <c r="W29" s="67">
        <v>0.026</v>
      </c>
      <c r="X29" s="7">
        <v>0.032</v>
      </c>
      <c r="Y29" s="7">
        <v>0.109</v>
      </c>
      <c r="Z29" s="7">
        <v>0.05</v>
      </c>
      <c r="AA29" s="7">
        <v>0.108</v>
      </c>
      <c r="AB29" s="125">
        <v>0.10266666666666667</v>
      </c>
      <c r="AC29" s="7">
        <v>0.101</v>
      </c>
      <c r="AD29" s="125">
        <v>0.09100000000000001</v>
      </c>
      <c r="AE29" s="7">
        <v>0.103</v>
      </c>
      <c r="AF29" s="125">
        <v>0.08666666666666667</v>
      </c>
      <c r="AY29">
        <v>0.134</v>
      </c>
      <c r="AZ29">
        <v>0.05</v>
      </c>
      <c r="BA29">
        <v>0.032</v>
      </c>
      <c r="BB29">
        <v>0.027</v>
      </c>
    </row>
    <row r="30" spans="2:54" ht="12.75">
      <c r="B30" s="110">
        <v>381</v>
      </c>
      <c r="C30" s="125">
        <v>0.1923</v>
      </c>
      <c r="D30" s="125">
        <v>0.1347</v>
      </c>
      <c r="E30" s="125">
        <v>0.0843</v>
      </c>
      <c r="F30" s="7">
        <v>0.04626</v>
      </c>
      <c r="G30" s="125">
        <v>0.07368</v>
      </c>
      <c r="H30" s="125">
        <v>0.05514</v>
      </c>
      <c r="R30" s="7">
        <v>0.097</v>
      </c>
      <c r="S30" s="7">
        <v>0.069</v>
      </c>
      <c r="T30" s="7">
        <v>0.033</v>
      </c>
      <c r="U30" s="7">
        <v>0.026</v>
      </c>
      <c r="V30" s="7">
        <v>0.022</v>
      </c>
      <c r="W30" s="67">
        <v>0.026999999999999996</v>
      </c>
      <c r="X30" s="7">
        <v>0.036</v>
      </c>
      <c r="Y30" s="7">
        <v>0.107</v>
      </c>
      <c r="Z30" s="7">
        <v>0.046</v>
      </c>
      <c r="AA30" s="7">
        <v>0.111</v>
      </c>
      <c r="AB30" s="125">
        <v>0.10033333333333333</v>
      </c>
      <c r="AC30" s="7">
        <v>0.099</v>
      </c>
      <c r="AD30" s="125">
        <v>0.08966666666666667</v>
      </c>
      <c r="AE30" s="7">
        <v>0.111</v>
      </c>
      <c r="AF30" s="125">
        <v>0.09</v>
      </c>
      <c r="AY30">
        <v>0.137</v>
      </c>
      <c r="AZ30">
        <v>0.054</v>
      </c>
      <c r="BA30">
        <v>0.032</v>
      </c>
      <c r="BB30">
        <v>0.028</v>
      </c>
    </row>
    <row r="31" spans="2:54" ht="12.75">
      <c r="B31" s="110">
        <v>382</v>
      </c>
      <c r="C31" s="125">
        <v>0.205</v>
      </c>
      <c r="D31" s="125">
        <v>0.1473</v>
      </c>
      <c r="E31" s="125">
        <v>0.08219</v>
      </c>
      <c r="F31" s="7">
        <v>0.04746</v>
      </c>
      <c r="G31" s="125">
        <v>0.09302</v>
      </c>
      <c r="H31" s="125">
        <v>0.05154</v>
      </c>
      <c r="R31" s="7">
        <v>0.094</v>
      </c>
      <c r="S31" s="7">
        <v>0.067</v>
      </c>
      <c r="T31" s="7">
        <v>0.035</v>
      </c>
      <c r="U31" s="7">
        <v>0.026</v>
      </c>
      <c r="V31" s="7">
        <v>0.022</v>
      </c>
      <c r="W31" s="67">
        <v>0.027666666666666662</v>
      </c>
      <c r="X31" s="7">
        <v>0.041</v>
      </c>
      <c r="Y31" s="7">
        <v>0.108</v>
      </c>
      <c r="Z31" s="7">
        <v>0.042</v>
      </c>
      <c r="AA31" s="7">
        <v>0.109</v>
      </c>
      <c r="AB31" s="125">
        <v>0.10233333333333333</v>
      </c>
      <c r="AC31" s="7">
        <v>0.1</v>
      </c>
      <c r="AD31" s="125">
        <v>0.09</v>
      </c>
      <c r="AE31" s="7">
        <v>0.125</v>
      </c>
      <c r="AF31" s="125">
        <v>0.09733333333333333</v>
      </c>
      <c r="AY31">
        <v>0.14</v>
      </c>
      <c r="AZ31">
        <v>0.056</v>
      </c>
      <c r="BA31">
        <v>0.035</v>
      </c>
      <c r="BB31">
        <v>0.03</v>
      </c>
    </row>
    <row r="32" spans="2:54" ht="12.75">
      <c r="B32" s="110">
        <v>383</v>
      </c>
      <c r="C32" s="125">
        <v>0.2058</v>
      </c>
      <c r="D32" s="125">
        <v>0.1383</v>
      </c>
      <c r="E32" s="125">
        <v>0.08549</v>
      </c>
      <c r="F32" s="7">
        <v>0.04732</v>
      </c>
      <c r="G32" s="125">
        <v>0.0875</v>
      </c>
      <c r="H32" s="125">
        <v>0.05263</v>
      </c>
      <c r="R32" s="7">
        <v>0.097</v>
      </c>
      <c r="S32" s="7">
        <v>0.068</v>
      </c>
      <c r="T32" s="7">
        <v>0.04</v>
      </c>
      <c r="U32" s="7">
        <v>0.034</v>
      </c>
      <c r="V32" s="7">
        <v>0.029</v>
      </c>
      <c r="W32" s="67">
        <v>0.034333333333333334</v>
      </c>
      <c r="X32" s="7">
        <v>0.041</v>
      </c>
      <c r="Y32" s="7">
        <v>0.106</v>
      </c>
      <c r="Z32" s="7">
        <v>0.048</v>
      </c>
      <c r="AA32" s="7">
        <v>0.107</v>
      </c>
      <c r="AB32" s="125">
        <v>0.10466666666666667</v>
      </c>
      <c r="AC32" s="7">
        <v>0.099</v>
      </c>
      <c r="AD32" s="125">
        <v>0.08900000000000001</v>
      </c>
      <c r="AE32" s="7">
        <v>0.126</v>
      </c>
      <c r="AF32" s="125">
        <v>0.09766666666666667</v>
      </c>
      <c r="AY32">
        <v>0.143</v>
      </c>
      <c r="AZ32">
        <v>0.06</v>
      </c>
      <c r="BA32">
        <v>0.036</v>
      </c>
      <c r="BB32">
        <v>0.03</v>
      </c>
    </row>
    <row r="33" spans="2:54" ht="12.75">
      <c r="B33" s="110">
        <v>384</v>
      </c>
      <c r="C33" s="125">
        <v>0.2064</v>
      </c>
      <c r="D33" s="125">
        <v>0.1482</v>
      </c>
      <c r="E33" s="125">
        <v>0.08781</v>
      </c>
      <c r="F33" s="7">
        <v>0.05357</v>
      </c>
      <c r="G33" s="125">
        <v>0.1</v>
      </c>
      <c r="H33" s="125">
        <v>0.06192</v>
      </c>
      <c r="R33" s="7">
        <v>0.097</v>
      </c>
      <c r="S33" s="7">
        <v>0.071</v>
      </c>
      <c r="T33" s="7">
        <v>0.039</v>
      </c>
      <c r="U33" s="7">
        <v>0.035</v>
      </c>
      <c r="V33" s="7">
        <v>0.029</v>
      </c>
      <c r="W33" s="67">
        <v>0.034333333333333334</v>
      </c>
      <c r="X33" s="7">
        <v>0.044</v>
      </c>
      <c r="Y33" s="7">
        <v>0.104</v>
      </c>
      <c r="Z33" s="7">
        <v>0.049</v>
      </c>
      <c r="AA33" s="7">
        <v>0.113</v>
      </c>
      <c r="AB33" s="125">
        <v>0.11133333333333333</v>
      </c>
      <c r="AC33" s="7">
        <v>0.105</v>
      </c>
      <c r="AD33" s="125">
        <v>0.09366666666666668</v>
      </c>
      <c r="AE33" s="7">
        <v>0.127</v>
      </c>
      <c r="AF33" s="125">
        <v>0.09933333333333333</v>
      </c>
      <c r="AY33">
        <v>0.146</v>
      </c>
      <c r="AZ33">
        <v>0.062</v>
      </c>
      <c r="BA33">
        <v>0.038</v>
      </c>
      <c r="BB33">
        <v>0.032</v>
      </c>
    </row>
    <row r="34" spans="2:54" ht="12.75">
      <c r="B34" s="110">
        <v>385</v>
      </c>
      <c r="C34" s="125">
        <v>0.2159</v>
      </c>
      <c r="D34" s="125">
        <v>0.1567</v>
      </c>
      <c r="E34" s="125">
        <v>0.09259</v>
      </c>
      <c r="F34" s="7">
        <v>0.05882</v>
      </c>
      <c r="G34" s="125">
        <v>0.1033</v>
      </c>
      <c r="H34" s="125">
        <v>0.05797</v>
      </c>
      <c r="R34" s="7">
        <v>0.103</v>
      </c>
      <c r="S34" s="7">
        <v>0.074</v>
      </c>
      <c r="T34" s="7">
        <v>0.044</v>
      </c>
      <c r="U34" s="7">
        <v>0.037</v>
      </c>
      <c r="V34" s="7">
        <v>0.03</v>
      </c>
      <c r="W34" s="67">
        <v>0.037</v>
      </c>
      <c r="X34" s="7">
        <v>0.042</v>
      </c>
      <c r="Y34" s="7">
        <v>0.102</v>
      </c>
      <c r="Z34" s="7">
        <v>0.046</v>
      </c>
      <c r="AA34" s="7">
        <v>0.127</v>
      </c>
      <c r="AB34" s="125">
        <v>0.12</v>
      </c>
      <c r="AC34" s="7">
        <v>0.116</v>
      </c>
      <c r="AD34" s="125">
        <v>0.10633333333333334</v>
      </c>
      <c r="AE34" s="7">
        <v>0.124</v>
      </c>
      <c r="AF34" s="125">
        <v>0.10266666666666667</v>
      </c>
      <c r="AY34">
        <v>0.149</v>
      </c>
      <c r="AZ34">
        <v>0.065</v>
      </c>
      <c r="BA34">
        <v>0.041</v>
      </c>
      <c r="BB34">
        <v>0.034</v>
      </c>
    </row>
    <row r="35" spans="2:54" ht="12.75">
      <c r="B35" s="110">
        <v>386</v>
      </c>
      <c r="C35" s="125">
        <v>0.2119</v>
      </c>
      <c r="D35" s="125">
        <v>0.1655</v>
      </c>
      <c r="E35" s="125">
        <v>0.09389</v>
      </c>
      <c r="F35" s="7">
        <v>0.06068</v>
      </c>
      <c r="G35" s="125">
        <v>0.1108</v>
      </c>
      <c r="H35" s="125">
        <v>0.05494</v>
      </c>
      <c r="R35" s="7">
        <v>0.107</v>
      </c>
      <c r="S35" s="7">
        <v>0.08</v>
      </c>
      <c r="T35" s="7">
        <v>0.044</v>
      </c>
      <c r="U35" s="7">
        <v>0.036</v>
      </c>
      <c r="V35" s="7">
        <v>0.032</v>
      </c>
      <c r="W35" s="67">
        <v>0.03733333333333333</v>
      </c>
      <c r="X35" s="7">
        <v>0.035</v>
      </c>
      <c r="Y35" s="7">
        <v>0.102</v>
      </c>
      <c r="Z35" s="7">
        <v>0.042</v>
      </c>
      <c r="AA35" s="7">
        <v>0.133</v>
      </c>
      <c r="AB35" s="125">
        <v>0.12466666666666666</v>
      </c>
      <c r="AC35" s="7">
        <v>0.124</v>
      </c>
      <c r="AD35" s="125">
        <v>0.11433333333333333</v>
      </c>
      <c r="AE35" s="7">
        <v>0.129</v>
      </c>
      <c r="AF35" s="125">
        <v>0.10766666666666667</v>
      </c>
      <c r="AY35">
        <v>0.152</v>
      </c>
      <c r="AZ35">
        <v>0.069</v>
      </c>
      <c r="BA35">
        <v>0.043</v>
      </c>
      <c r="BB35">
        <v>0.035</v>
      </c>
    </row>
    <row r="36" spans="2:54" ht="12.75">
      <c r="B36" s="110">
        <v>387</v>
      </c>
      <c r="C36" s="125">
        <v>0.2154</v>
      </c>
      <c r="D36" s="125">
        <v>0.1645</v>
      </c>
      <c r="E36" s="125">
        <v>0.09917</v>
      </c>
      <c r="F36" s="7">
        <v>0.06203</v>
      </c>
      <c r="G36" s="125">
        <v>0.1154</v>
      </c>
      <c r="H36" s="125">
        <v>0.05989</v>
      </c>
      <c r="R36" s="7">
        <v>0.113</v>
      </c>
      <c r="S36" s="7">
        <v>0.086</v>
      </c>
      <c r="T36" s="7">
        <v>0.039</v>
      </c>
      <c r="U36" s="7">
        <v>0.034</v>
      </c>
      <c r="V36" s="7">
        <v>0.036</v>
      </c>
      <c r="W36" s="67">
        <v>0.036333333333333336</v>
      </c>
      <c r="X36" s="7">
        <v>0.032</v>
      </c>
      <c r="Y36" s="7">
        <v>0.104</v>
      </c>
      <c r="Z36" s="7">
        <v>0.049</v>
      </c>
      <c r="AA36" s="7">
        <v>0.137</v>
      </c>
      <c r="AB36" s="125">
        <v>0.128</v>
      </c>
      <c r="AC36" s="7">
        <v>0.122</v>
      </c>
      <c r="AD36" s="125">
        <v>0.11099999999999999</v>
      </c>
      <c r="AE36" s="7">
        <v>0.129</v>
      </c>
      <c r="AF36" s="125">
        <v>0.10866666666666668</v>
      </c>
      <c r="AY36">
        <v>0.155</v>
      </c>
      <c r="AZ36">
        <v>0.072</v>
      </c>
      <c r="BA36">
        <v>0.045</v>
      </c>
      <c r="BB36">
        <v>0.038</v>
      </c>
    </row>
    <row r="37" spans="2:54" ht="12.75">
      <c r="B37" s="110">
        <v>388</v>
      </c>
      <c r="C37" s="125">
        <v>0.2169</v>
      </c>
      <c r="D37" s="125">
        <v>0.1729</v>
      </c>
      <c r="E37" s="125">
        <v>0.09942</v>
      </c>
      <c r="F37" s="7">
        <v>0.06089</v>
      </c>
      <c r="G37" s="125">
        <v>0.1212</v>
      </c>
      <c r="H37" s="125">
        <v>0.05926</v>
      </c>
      <c r="R37" s="7">
        <v>0.112</v>
      </c>
      <c r="S37" s="7">
        <v>0.089</v>
      </c>
      <c r="T37" s="7">
        <v>0.034</v>
      </c>
      <c r="U37" s="7">
        <v>0.039</v>
      </c>
      <c r="V37" s="7">
        <v>0.034</v>
      </c>
      <c r="W37" s="67">
        <v>0.03566666666666667</v>
      </c>
      <c r="X37" s="7">
        <v>0.035</v>
      </c>
      <c r="Y37" s="7">
        <v>0.104</v>
      </c>
      <c r="Z37" s="7">
        <v>0.056</v>
      </c>
      <c r="AA37" s="7">
        <v>0.139</v>
      </c>
      <c r="AB37" s="125">
        <v>0.13033333333333333</v>
      </c>
      <c r="AC37" s="7">
        <v>0.119</v>
      </c>
      <c r="AD37" s="125">
        <v>0.10733333333333334</v>
      </c>
      <c r="AE37" s="7">
        <v>0.133</v>
      </c>
      <c r="AF37" s="125">
        <v>0.11166666666666665</v>
      </c>
      <c r="AY37">
        <v>0.157</v>
      </c>
      <c r="AZ37">
        <v>0.076</v>
      </c>
      <c r="BA37">
        <v>0.047</v>
      </c>
      <c r="BB37">
        <v>0.039</v>
      </c>
    </row>
    <row r="38" spans="2:54" ht="12.75">
      <c r="B38" s="110">
        <v>389</v>
      </c>
      <c r="C38" s="125">
        <v>0.2224</v>
      </c>
      <c r="D38" s="125">
        <v>0.1732</v>
      </c>
      <c r="E38" s="125">
        <v>0.1011</v>
      </c>
      <c r="F38" s="7">
        <v>0.06874</v>
      </c>
      <c r="G38" s="125">
        <v>0.1222</v>
      </c>
      <c r="H38" s="125">
        <v>0.06032</v>
      </c>
      <c r="R38" s="7">
        <v>0.122</v>
      </c>
      <c r="S38" s="7">
        <v>0.092</v>
      </c>
      <c r="T38" s="7">
        <v>0.043</v>
      </c>
      <c r="U38" s="7">
        <v>0.047</v>
      </c>
      <c r="V38" s="7">
        <v>0.037</v>
      </c>
      <c r="W38" s="67">
        <v>0.042333333333333334</v>
      </c>
      <c r="X38" s="7">
        <v>0.041</v>
      </c>
      <c r="Y38" s="7">
        <v>0.107</v>
      </c>
      <c r="Z38" s="7">
        <v>0.061</v>
      </c>
      <c r="AA38" s="7">
        <v>0.149</v>
      </c>
      <c r="AB38" s="125">
        <v>0.13633333333333333</v>
      </c>
      <c r="AC38" s="7">
        <v>0.122</v>
      </c>
      <c r="AD38" s="125">
        <v>0.10933333333333334</v>
      </c>
      <c r="AE38" s="7">
        <v>0.135</v>
      </c>
      <c r="AF38" s="125">
        <v>0.115</v>
      </c>
      <c r="AY38">
        <v>0.16</v>
      </c>
      <c r="AZ38">
        <v>0.08</v>
      </c>
      <c r="BA38">
        <v>0.049</v>
      </c>
      <c r="BB38">
        <v>0.041</v>
      </c>
    </row>
    <row r="39" spans="2:54" ht="12.75">
      <c r="B39" s="110">
        <v>390</v>
      </c>
      <c r="C39" s="125">
        <v>0.2239</v>
      </c>
      <c r="D39" s="125">
        <v>0.1815</v>
      </c>
      <c r="E39" s="125">
        <v>0.1029</v>
      </c>
      <c r="F39" s="7">
        <v>0.06904</v>
      </c>
      <c r="G39" s="125">
        <v>0.1322</v>
      </c>
      <c r="H39" s="125">
        <v>0.06594</v>
      </c>
      <c r="R39" s="7">
        <v>0.129</v>
      </c>
      <c r="S39" s="7">
        <v>0.101</v>
      </c>
      <c r="T39" s="7">
        <v>0.055</v>
      </c>
      <c r="U39" s="7">
        <v>0.053</v>
      </c>
      <c r="V39" s="7">
        <v>0.045</v>
      </c>
      <c r="W39" s="67">
        <v>0.051</v>
      </c>
      <c r="X39" s="7">
        <v>0.049</v>
      </c>
      <c r="Y39" s="7">
        <v>0.109</v>
      </c>
      <c r="Z39" s="7">
        <v>0.061</v>
      </c>
      <c r="AA39" s="7">
        <v>0.156</v>
      </c>
      <c r="AB39" s="125">
        <v>0.13933333333333334</v>
      </c>
      <c r="AC39" s="7">
        <v>0.127</v>
      </c>
      <c r="AD39" s="125">
        <v>0.118</v>
      </c>
      <c r="AE39" s="7">
        <v>0.141</v>
      </c>
      <c r="AF39" s="125">
        <v>0.118</v>
      </c>
      <c r="AY39">
        <v>0.163</v>
      </c>
      <c r="AZ39">
        <v>0.083</v>
      </c>
      <c r="BA39">
        <v>0.053</v>
      </c>
      <c r="BB39">
        <v>0.043</v>
      </c>
    </row>
    <row r="40" spans="2:54" ht="12.75">
      <c r="B40" s="110">
        <v>391</v>
      </c>
      <c r="C40" s="125">
        <v>0.2257</v>
      </c>
      <c r="D40" s="125">
        <v>0.1841</v>
      </c>
      <c r="E40" s="125">
        <v>0.1076</v>
      </c>
      <c r="F40" s="7">
        <v>0.07115</v>
      </c>
      <c r="G40" s="125">
        <v>0.1442</v>
      </c>
      <c r="H40" s="125">
        <v>0.07054</v>
      </c>
      <c r="R40" s="7">
        <v>0.127</v>
      </c>
      <c r="S40" s="7">
        <v>0.107</v>
      </c>
      <c r="T40" s="7">
        <v>0.059</v>
      </c>
      <c r="U40" s="7">
        <v>0.053</v>
      </c>
      <c r="V40" s="7">
        <v>0.052</v>
      </c>
      <c r="W40" s="67">
        <v>0.05466666666666666</v>
      </c>
      <c r="X40" s="7">
        <v>0.053</v>
      </c>
      <c r="Y40" s="7">
        <v>0.11</v>
      </c>
      <c r="Z40" s="7">
        <v>0.061</v>
      </c>
      <c r="AA40" s="7">
        <v>0.159</v>
      </c>
      <c r="AB40" s="125">
        <v>0.142</v>
      </c>
      <c r="AC40" s="7">
        <v>0.129</v>
      </c>
      <c r="AD40" s="125">
        <v>0.12233333333333334</v>
      </c>
      <c r="AE40" s="7">
        <v>0.138</v>
      </c>
      <c r="AF40" s="125">
        <v>0.11933333333333333</v>
      </c>
      <c r="AY40">
        <v>0.166</v>
      </c>
      <c r="AZ40">
        <v>0.087</v>
      </c>
      <c r="BA40">
        <v>0.055</v>
      </c>
      <c r="BB40">
        <v>0.046</v>
      </c>
    </row>
    <row r="41" spans="2:54" ht="12.75">
      <c r="B41" s="110">
        <v>392</v>
      </c>
      <c r="C41" s="125">
        <v>0.2266</v>
      </c>
      <c r="D41" s="125">
        <v>0.1881</v>
      </c>
      <c r="E41" s="125">
        <v>0.1171</v>
      </c>
      <c r="F41" s="7">
        <v>0.07143</v>
      </c>
      <c r="G41" s="125">
        <v>0.1476</v>
      </c>
      <c r="H41" s="125">
        <v>0.07422</v>
      </c>
      <c r="R41" s="7">
        <v>0.132</v>
      </c>
      <c r="S41" s="7">
        <v>0.11</v>
      </c>
      <c r="T41" s="7">
        <v>0.061</v>
      </c>
      <c r="U41" s="7">
        <v>0.053</v>
      </c>
      <c r="V41" s="7">
        <v>0.056</v>
      </c>
      <c r="W41" s="67">
        <v>0.056666666666666664</v>
      </c>
      <c r="X41" s="7">
        <v>0.053</v>
      </c>
      <c r="Y41" s="7">
        <v>0.108</v>
      </c>
      <c r="Z41" s="7">
        <v>0.062</v>
      </c>
      <c r="AA41" s="7">
        <v>0.155</v>
      </c>
      <c r="AB41" s="125">
        <v>0.14433333333333334</v>
      </c>
      <c r="AC41" s="7">
        <v>0.131</v>
      </c>
      <c r="AD41" s="125">
        <v>0.12466666666666666</v>
      </c>
      <c r="AE41" s="7">
        <v>0.141</v>
      </c>
      <c r="AF41" s="125">
        <v>0.122</v>
      </c>
      <c r="AY41">
        <v>0.169</v>
      </c>
      <c r="AZ41">
        <v>0.091</v>
      </c>
      <c r="BA41">
        <v>0.057</v>
      </c>
      <c r="BB41">
        <v>0.047</v>
      </c>
    </row>
    <row r="42" spans="2:54" ht="12.75">
      <c r="B42" s="110">
        <v>393</v>
      </c>
      <c r="C42" s="125">
        <v>0.2319</v>
      </c>
      <c r="D42" s="125">
        <v>0.1942</v>
      </c>
      <c r="E42" s="125">
        <v>0.1192</v>
      </c>
      <c r="F42" s="7">
        <v>0.07638</v>
      </c>
      <c r="G42" s="125">
        <v>0.1561</v>
      </c>
      <c r="H42" s="125">
        <v>0.06729</v>
      </c>
      <c r="R42" s="7">
        <v>0.135</v>
      </c>
      <c r="S42" s="7">
        <v>0.105</v>
      </c>
      <c r="T42" s="7">
        <v>0.061</v>
      </c>
      <c r="U42" s="7">
        <v>0.052</v>
      </c>
      <c r="V42" s="7">
        <v>0.05</v>
      </c>
      <c r="W42" s="67">
        <v>0.054333333333333324</v>
      </c>
      <c r="X42" s="7">
        <v>0.052</v>
      </c>
      <c r="Y42" s="7">
        <v>0.108</v>
      </c>
      <c r="Z42" s="7">
        <v>0.058</v>
      </c>
      <c r="AA42" s="7">
        <v>0.155</v>
      </c>
      <c r="AB42" s="125">
        <v>0.14933333333333335</v>
      </c>
      <c r="AC42" s="7">
        <v>0.134</v>
      </c>
      <c r="AD42" s="125">
        <v>0.12533333333333332</v>
      </c>
      <c r="AE42" s="7">
        <v>0.144</v>
      </c>
      <c r="AF42" s="125">
        <v>0.126</v>
      </c>
      <c r="AY42">
        <v>0.171</v>
      </c>
      <c r="AZ42">
        <v>0.095</v>
      </c>
      <c r="BA42">
        <v>0.06</v>
      </c>
      <c r="BB42">
        <v>0.049</v>
      </c>
    </row>
    <row r="43" spans="2:54" ht="12.75">
      <c r="B43" s="110">
        <v>394</v>
      </c>
      <c r="C43" s="125">
        <v>0.2314</v>
      </c>
      <c r="D43" s="125">
        <v>0.198</v>
      </c>
      <c r="E43" s="125">
        <v>0.1244</v>
      </c>
      <c r="F43" s="7">
        <v>0.07926</v>
      </c>
      <c r="G43" s="125">
        <v>0.1594</v>
      </c>
      <c r="H43" s="125">
        <v>0.07829</v>
      </c>
      <c r="R43" s="7">
        <v>0.143</v>
      </c>
      <c r="S43" s="7">
        <v>0.111</v>
      </c>
      <c r="T43" s="7">
        <v>0.065</v>
      </c>
      <c r="U43" s="7">
        <v>0.056</v>
      </c>
      <c r="V43" s="7">
        <v>0.049</v>
      </c>
      <c r="W43" s="67">
        <v>0.056666666666666664</v>
      </c>
      <c r="X43" s="7">
        <v>0.056</v>
      </c>
      <c r="Y43" s="7">
        <v>0.108</v>
      </c>
      <c r="Z43" s="7">
        <v>0.063</v>
      </c>
      <c r="AA43" s="7">
        <v>0.163</v>
      </c>
      <c r="AB43" s="125">
        <v>0.158</v>
      </c>
      <c r="AC43" s="7">
        <v>0.146</v>
      </c>
      <c r="AD43" s="125">
        <v>0.13266666666666668</v>
      </c>
      <c r="AE43" s="7">
        <v>0.151</v>
      </c>
      <c r="AF43" s="125">
        <v>0.132</v>
      </c>
      <c r="AY43">
        <v>0.174</v>
      </c>
      <c r="AZ43">
        <v>0.1</v>
      </c>
      <c r="BA43">
        <v>0.064</v>
      </c>
      <c r="BB43">
        <v>0.053</v>
      </c>
    </row>
    <row r="44" spans="2:54" ht="12.75">
      <c r="B44" s="110">
        <v>395</v>
      </c>
      <c r="C44" s="125">
        <v>0.234</v>
      </c>
      <c r="D44" s="125">
        <v>0.203</v>
      </c>
      <c r="E44" s="125">
        <v>0.1266</v>
      </c>
      <c r="F44" s="7">
        <v>0.0873</v>
      </c>
      <c r="G44" s="125">
        <v>0.1656</v>
      </c>
      <c r="H44" s="125">
        <v>0.07953</v>
      </c>
      <c r="R44" s="7">
        <v>0.146</v>
      </c>
      <c r="S44" s="7">
        <v>0.117</v>
      </c>
      <c r="T44" s="7">
        <v>0.067</v>
      </c>
      <c r="U44" s="7">
        <v>0.06</v>
      </c>
      <c r="V44" s="7">
        <v>0.053</v>
      </c>
      <c r="W44" s="67">
        <v>0.06</v>
      </c>
      <c r="X44" s="7">
        <v>0.056</v>
      </c>
      <c r="Y44" s="7">
        <v>0.107</v>
      </c>
      <c r="Z44" s="7">
        <v>0.071</v>
      </c>
      <c r="AA44" s="7">
        <v>0.176</v>
      </c>
      <c r="AB44" s="125">
        <v>0.16433333333333333</v>
      </c>
      <c r="AC44" s="7">
        <v>0.146</v>
      </c>
      <c r="AD44" s="125">
        <v>0.13533333333333333</v>
      </c>
      <c r="AE44" s="7">
        <v>0.16</v>
      </c>
      <c r="AF44" s="125">
        <v>0.1376666666666667</v>
      </c>
      <c r="AY44">
        <v>0.177</v>
      </c>
      <c r="AZ44">
        <v>0.104</v>
      </c>
      <c r="BA44">
        <v>0.066</v>
      </c>
      <c r="BB44">
        <v>0.054</v>
      </c>
    </row>
    <row r="45" spans="2:54" ht="12.75">
      <c r="B45" s="110">
        <v>396</v>
      </c>
      <c r="C45" s="125">
        <v>0.2358</v>
      </c>
      <c r="D45" s="125">
        <v>0.2073</v>
      </c>
      <c r="E45" s="125">
        <v>0.133</v>
      </c>
      <c r="F45" s="7">
        <v>0.0894</v>
      </c>
      <c r="G45" s="125">
        <v>0.1734</v>
      </c>
      <c r="H45" s="125">
        <v>0.08932</v>
      </c>
      <c r="R45" s="7">
        <v>0.146</v>
      </c>
      <c r="S45" s="7">
        <v>0.124</v>
      </c>
      <c r="T45" s="7">
        <v>0.07</v>
      </c>
      <c r="U45" s="7">
        <v>0.06</v>
      </c>
      <c r="V45" s="7">
        <v>0.057</v>
      </c>
      <c r="W45" s="67">
        <v>0.06233333333333333</v>
      </c>
      <c r="X45" s="7">
        <v>0.054</v>
      </c>
      <c r="Y45" s="7">
        <v>0.106</v>
      </c>
      <c r="Z45" s="7">
        <v>0.072</v>
      </c>
      <c r="AA45" s="7">
        <v>0.182</v>
      </c>
      <c r="AB45" s="125">
        <v>0.16966666666666666</v>
      </c>
      <c r="AC45" s="7">
        <v>0.143</v>
      </c>
      <c r="AD45" s="125">
        <v>0.1366666666666667</v>
      </c>
      <c r="AE45" s="7">
        <v>0.169</v>
      </c>
      <c r="AF45" s="125">
        <v>0.1426666666666667</v>
      </c>
      <c r="AY45">
        <v>0.18</v>
      </c>
      <c r="AZ45">
        <v>0.109</v>
      </c>
      <c r="BA45">
        <v>0.069</v>
      </c>
      <c r="BB45">
        <v>0.057</v>
      </c>
    </row>
    <row r="46" spans="2:54" ht="12.75">
      <c r="B46" s="110">
        <v>397</v>
      </c>
      <c r="C46" s="125">
        <v>0.2423</v>
      </c>
      <c r="D46" s="125">
        <v>0.2131</v>
      </c>
      <c r="E46" s="125">
        <v>0.132</v>
      </c>
      <c r="F46" s="7">
        <v>0.09943</v>
      </c>
      <c r="G46" s="125">
        <v>0.1783</v>
      </c>
      <c r="H46" s="125">
        <v>0.08689</v>
      </c>
      <c r="R46" s="7">
        <v>0.153</v>
      </c>
      <c r="S46" s="7">
        <v>0.128</v>
      </c>
      <c r="T46" s="7">
        <v>0.065</v>
      </c>
      <c r="U46" s="7">
        <v>0.061</v>
      </c>
      <c r="V46" s="7">
        <v>0.057</v>
      </c>
      <c r="W46" s="67">
        <v>0.061</v>
      </c>
      <c r="X46" s="7">
        <v>0.057</v>
      </c>
      <c r="Y46" s="7">
        <v>0.11</v>
      </c>
      <c r="Z46" s="7">
        <v>0.069</v>
      </c>
      <c r="AA46" s="7">
        <v>0.186</v>
      </c>
      <c r="AB46" s="125">
        <v>0.17433333333333334</v>
      </c>
      <c r="AC46" s="7">
        <v>0.146</v>
      </c>
      <c r="AD46" s="125">
        <v>0.13933333333333334</v>
      </c>
      <c r="AE46" s="7">
        <v>0.171</v>
      </c>
      <c r="AF46" s="125">
        <v>0.1456666666666667</v>
      </c>
      <c r="AY46">
        <v>0.182</v>
      </c>
      <c r="AZ46">
        <v>0.113</v>
      </c>
      <c r="BA46">
        <v>0.072</v>
      </c>
      <c r="BB46">
        <v>0.06</v>
      </c>
    </row>
    <row r="47" spans="2:54" ht="12.75">
      <c r="B47" s="110">
        <v>398</v>
      </c>
      <c r="C47" s="125">
        <v>0.2432</v>
      </c>
      <c r="D47" s="125">
        <v>0.2158</v>
      </c>
      <c r="E47" s="125">
        <v>0.1359</v>
      </c>
      <c r="F47" s="7">
        <v>0.103</v>
      </c>
      <c r="G47" s="125">
        <v>0.177</v>
      </c>
      <c r="H47" s="125">
        <v>0.0913</v>
      </c>
      <c r="R47" s="7">
        <v>0.159</v>
      </c>
      <c r="S47" s="7">
        <v>0.132</v>
      </c>
      <c r="T47" s="7">
        <v>0.067</v>
      </c>
      <c r="U47" s="7">
        <v>0.064</v>
      </c>
      <c r="V47" s="7">
        <v>0.056</v>
      </c>
      <c r="W47" s="67">
        <v>0.06233333333333333</v>
      </c>
      <c r="X47" s="7">
        <v>0.062</v>
      </c>
      <c r="Y47" s="7">
        <v>0.117</v>
      </c>
      <c r="Z47" s="7">
        <v>0.069</v>
      </c>
      <c r="AA47" s="7">
        <v>0.188</v>
      </c>
      <c r="AB47" s="125">
        <v>0.17900000000000002</v>
      </c>
      <c r="AC47" s="7">
        <v>0.15</v>
      </c>
      <c r="AD47" s="125">
        <v>0.1416666666666667</v>
      </c>
      <c r="AE47" s="7">
        <v>0.169</v>
      </c>
      <c r="AF47" s="125">
        <v>0.1466666666666667</v>
      </c>
      <c r="AY47">
        <v>0.185</v>
      </c>
      <c r="AZ47">
        <v>0.117</v>
      </c>
      <c r="BA47">
        <v>0.075</v>
      </c>
      <c r="BB47">
        <v>0.062</v>
      </c>
    </row>
    <row r="48" spans="2:54" ht="12.75">
      <c r="B48" s="110">
        <v>399</v>
      </c>
      <c r="C48" s="125">
        <v>0.2483</v>
      </c>
      <c r="D48" s="125">
        <v>0.2231</v>
      </c>
      <c r="E48" s="125">
        <v>0.1409</v>
      </c>
      <c r="F48" s="7">
        <v>0.1047</v>
      </c>
      <c r="G48" s="125">
        <v>0.1876</v>
      </c>
      <c r="H48" s="125">
        <v>0.09116</v>
      </c>
      <c r="R48" s="7">
        <v>0.165</v>
      </c>
      <c r="S48" s="7">
        <v>0.136</v>
      </c>
      <c r="T48" s="7">
        <v>0.074</v>
      </c>
      <c r="U48" s="7">
        <v>0.066</v>
      </c>
      <c r="V48" s="7">
        <v>0.059</v>
      </c>
      <c r="W48" s="67">
        <v>0.06633333333333334</v>
      </c>
      <c r="X48" s="7">
        <v>0.065</v>
      </c>
      <c r="Y48" s="7">
        <v>0.119</v>
      </c>
      <c r="Z48" s="7">
        <v>0.076</v>
      </c>
      <c r="AA48" s="7">
        <v>0.193</v>
      </c>
      <c r="AB48" s="125">
        <v>0.185</v>
      </c>
      <c r="AC48" s="7">
        <v>0.154</v>
      </c>
      <c r="AD48" s="125">
        <v>0.14533333333333334</v>
      </c>
      <c r="AE48" s="7">
        <v>0.174</v>
      </c>
      <c r="AF48" s="125">
        <v>0.149</v>
      </c>
      <c r="AY48">
        <v>0.187</v>
      </c>
      <c r="AZ48">
        <v>0.121</v>
      </c>
      <c r="BA48">
        <v>0.079</v>
      </c>
      <c r="BB48">
        <v>0.065</v>
      </c>
    </row>
    <row r="49" spans="2:54" ht="12.75">
      <c r="B49" s="110">
        <v>400</v>
      </c>
      <c r="C49" s="125">
        <v>0.246</v>
      </c>
      <c r="D49" s="125">
        <v>0.2266</v>
      </c>
      <c r="E49" s="125">
        <v>0.1451</v>
      </c>
      <c r="F49" s="7">
        <v>0.108</v>
      </c>
      <c r="G49" s="125">
        <v>0.1963</v>
      </c>
      <c r="H49" s="125">
        <v>0.09856</v>
      </c>
      <c r="R49" s="7">
        <v>0.169</v>
      </c>
      <c r="S49" s="7">
        <v>0.138</v>
      </c>
      <c r="T49" s="7">
        <v>0.079</v>
      </c>
      <c r="U49" s="7">
        <v>0.067</v>
      </c>
      <c r="V49" s="7">
        <v>0.062</v>
      </c>
      <c r="W49" s="67">
        <v>0.06933333333333334</v>
      </c>
      <c r="X49" s="7">
        <v>0.069</v>
      </c>
      <c r="Y49" s="7">
        <v>0.116</v>
      </c>
      <c r="Z49" s="7">
        <v>0.078</v>
      </c>
      <c r="AA49" s="7">
        <v>0.199</v>
      </c>
      <c r="AB49" s="125">
        <v>0.19033333333333335</v>
      </c>
      <c r="AC49" s="7">
        <v>0.162</v>
      </c>
      <c r="AD49" s="125">
        <v>0.15</v>
      </c>
      <c r="AE49" s="7">
        <v>0.18</v>
      </c>
      <c r="AF49" s="125">
        <v>0.15066666666666667</v>
      </c>
      <c r="AY49">
        <v>0.19</v>
      </c>
      <c r="AZ49">
        <v>0.126</v>
      </c>
      <c r="BA49">
        <v>0.082</v>
      </c>
      <c r="BB49">
        <v>0.068</v>
      </c>
    </row>
    <row r="50" spans="2:54" ht="12.75">
      <c r="B50" s="110">
        <v>401</v>
      </c>
      <c r="C50" s="125">
        <v>0.2495</v>
      </c>
      <c r="D50" s="125">
        <v>0.2313</v>
      </c>
      <c r="E50" s="125">
        <v>0.1464</v>
      </c>
      <c r="F50" s="7">
        <v>0.1126</v>
      </c>
      <c r="G50" s="125">
        <v>0.1974</v>
      </c>
      <c r="H50" s="125">
        <v>0.09775</v>
      </c>
      <c r="R50" s="7">
        <v>0.175</v>
      </c>
      <c r="S50" s="7">
        <v>0.145</v>
      </c>
      <c r="T50" s="7">
        <v>0.08</v>
      </c>
      <c r="U50" s="7">
        <v>0.071</v>
      </c>
      <c r="V50" s="7">
        <v>0.067</v>
      </c>
      <c r="W50" s="67">
        <v>0.07266666666666667</v>
      </c>
      <c r="X50" s="7">
        <v>0.071</v>
      </c>
      <c r="Y50" s="7">
        <v>0.115</v>
      </c>
      <c r="Z50" s="7">
        <v>0.084</v>
      </c>
      <c r="AA50" s="7">
        <v>0.205</v>
      </c>
      <c r="AB50" s="125">
        <v>0.19366666666666665</v>
      </c>
      <c r="AC50" s="7">
        <v>0.166</v>
      </c>
      <c r="AD50" s="125">
        <v>0.15433333333333335</v>
      </c>
      <c r="AE50" s="7">
        <v>0.184</v>
      </c>
      <c r="AF50" s="125">
        <v>0.15266666666666667</v>
      </c>
      <c r="AY50">
        <v>0.192</v>
      </c>
      <c r="AZ50">
        <v>0.13</v>
      </c>
      <c r="BA50">
        <v>0.085</v>
      </c>
      <c r="BB50">
        <v>0.071</v>
      </c>
    </row>
    <row r="51" spans="2:54" ht="12.75">
      <c r="B51" s="110">
        <v>402</v>
      </c>
      <c r="C51" s="125">
        <v>0.2497</v>
      </c>
      <c r="D51" s="125">
        <v>0.2365</v>
      </c>
      <c r="E51" s="125">
        <v>0.1504</v>
      </c>
      <c r="F51" s="7">
        <v>0.1152</v>
      </c>
      <c r="G51" s="125">
        <v>0.2051</v>
      </c>
      <c r="H51" s="125">
        <v>0.1035</v>
      </c>
      <c r="R51" s="7">
        <v>0.178</v>
      </c>
      <c r="S51" s="7">
        <v>0.154</v>
      </c>
      <c r="T51" s="7">
        <v>0.082</v>
      </c>
      <c r="U51" s="7">
        <v>0.078</v>
      </c>
      <c r="V51" s="7">
        <v>0.072</v>
      </c>
      <c r="W51" s="67">
        <v>0.07733333333333332</v>
      </c>
      <c r="X51" s="7">
        <v>0.075</v>
      </c>
      <c r="Y51" s="7">
        <v>0.118</v>
      </c>
      <c r="Z51" s="7">
        <v>0.092</v>
      </c>
      <c r="AA51" s="7">
        <v>0.209</v>
      </c>
      <c r="AB51" s="125">
        <v>0.19799999999999998</v>
      </c>
      <c r="AC51" s="7">
        <v>0.169</v>
      </c>
      <c r="AD51" s="125">
        <v>0.15933333333333335</v>
      </c>
      <c r="AE51" s="7">
        <v>0.183</v>
      </c>
      <c r="AF51" s="125">
        <v>0.154</v>
      </c>
      <c r="AY51">
        <v>0.194</v>
      </c>
      <c r="AZ51">
        <v>0.134</v>
      </c>
      <c r="BA51">
        <v>0.088</v>
      </c>
      <c r="BB51">
        <v>0.072</v>
      </c>
    </row>
    <row r="52" spans="2:54" ht="12.75">
      <c r="B52" s="110">
        <v>403</v>
      </c>
      <c r="C52" s="125">
        <v>0.2551</v>
      </c>
      <c r="D52" s="125">
        <v>0.242</v>
      </c>
      <c r="E52" s="125">
        <v>0.152</v>
      </c>
      <c r="F52" s="7">
        <v>0.1186</v>
      </c>
      <c r="G52" s="125">
        <v>0.207</v>
      </c>
      <c r="H52" s="125">
        <v>0.108</v>
      </c>
      <c r="R52" s="7">
        <v>0.177</v>
      </c>
      <c r="S52" s="7">
        <v>0.156</v>
      </c>
      <c r="T52" s="7">
        <v>0.082</v>
      </c>
      <c r="U52" s="7">
        <v>0.079</v>
      </c>
      <c r="V52" s="7">
        <v>0.075</v>
      </c>
      <c r="W52" s="67">
        <v>0.07866666666666666</v>
      </c>
      <c r="X52" s="7">
        <v>0.075</v>
      </c>
      <c r="Y52" s="7">
        <v>0.118</v>
      </c>
      <c r="Z52" s="7">
        <v>0.093</v>
      </c>
      <c r="AA52" s="7">
        <v>0.213</v>
      </c>
      <c r="AB52" s="125">
        <v>0.20233333333333334</v>
      </c>
      <c r="AC52" s="7">
        <v>0.169</v>
      </c>
      <c r="AD52" s="125">
        <v>0.16133333333333336</v>
      </c>
      <c r="AE52" s="7">
        <v>0.182</v>
      </c>
      <c r="AF52" s="125">
        <v>0.155</v>
      </c>
      <c r="AY52">
        <v>0.197</v>
      </c>
      <c r="AZ52">
        <v>0.138</v>
      </c>
      <c r="BA52">
        <v>0.091</v>
      </c>
      <c r="BB52">
        <v>0.075</v>
      </c>
    </row>
    <row r="53" spans="2:54" ht="12.75">
      <c r="B53" s="110">
        <v>404</v>
      </c>
      <c r="C53" s="125">
        <v>0.2553</v>
      </c>
      <c r="D53" s="125">
        <v>0.2477</v>
      </c>
      <c r="E53" s="125">
        <v>0.1592</v>
      </c>
      <c r="F53" s="7">
        <v>0.1247</v>
      </c>
      <c r="G53" s="125">
        <v>0.2127</v>
      </c>
      <c r="H53" s="125">
        <v>0.1156</v>
      </c>
      <c r="R53" s="7">
        <v>0.182</v>
      </c>
      <c r="S53" s="7">
        <v>0.154</v>
      </c>
      <c r="T53" s="7">
        <v>0.082</v>
      </c>
      <c r="U53" s="7">
        <v>0.079</v>
      </c>
      <c r="V53" s="7">
        <v>0.073</v>
      </c>
      <c r="W53" s="67">
        <v>0.078</v>
      </c>
      <c r="X53" s="7">
        <v>0.075</v>
      </c>
      <c r="Y53" s="7">
        <v>0.118</v>
      </c>
      <c r="Z53" s="7">
        <v>0.09</v>
      </c>
      <c r="AA53" s="7">
        <v>0.218</v>
      </c>
      <c r="AB53" s="125">
        <v>0.20533333333333334</v>
      </c>
      <c r="AC53" s="7">
        <v>0.171</v>
      </c>
      <c r="AD53" s="125">
        <v>0.16333333333333336</v>
      </c>
      <c r="AE53" s="7">
        <v>0.181</v>
      </c>
      <c r="AF53" s="125">
        <v>0.15866666666666665</v>
      </c>
      <c r="AY53">
        <v>0.199</v>
      </c>
      <c r="AZ53">
        <v>0.142</v>
      </c>
      <c r="BA53">
        <v>0.094</v>
      </c>
      <c r="BB53">
        <v>0.078</v>
      </c>
    </row>
    <row r="54" spans="2:54" ht="12.75">
      <c r="B54" s="110">
        <v>405</v>
      </c>
      <c r="C54" s="125">
        <v>0.2582</v>
      </c>
      <c r="D54" s="125">
        <v>0.2521</v>
      </c>
      <c r="E54" s="125">
        <v>0.1598</v>
      </c>
      <c r="F54" s="7">
        <v>0.128</v>
      </c>
      <c r="G54" s="125">
        <v>0.2168</v>
      </c>
      <c r="H54" s="125">
        <v>0.1194</v>
      </c>
      <c r="R54" s="7">
        <v>0.187</v>
      </c>
      <c r="S54" s="7">
        <v>0.159</v>
      </c>
      <c r="T54" s="7">
        <v>0.086</v>
      </c>
      <c r="U54" s="7">
        <v>0.084</v>
      </c>
      <c r="V54" s="7">
        <v>0.073</v>
      </c>
      <c r="W54" s="67">
        <v>0.081</v>
      </c>
      <c r="X54" s="7">
        <v>0.076</v>
      </c>
      <c r="Y54" s="7">
        <v>0.122</v>
      </c>
      <c r="Z54" s="7">
        <v>0.092</v>
      </c>
      <c r="AA54" s="7">
        <v>0.22</v>
      </c>
      <c r="AB54" s="125">
        <v>0.209</v>
      </c>
      <c r="AC54" s="7">
        <v>0.174</v>
      </c>
      <c r="AD54" s="125">
        <v>0.16733333333333333</v>
      </c>
      <c r="AE54" s="7">
        <v>0.186</v>
      </c>
      <c r="AF54" s="125">
        <v>0.16233333333333333</v>
      </c>
      <c r="AY54">
        <v>0.201</v>
      </c>
      <c r="AZ54">
        <v>0.146</v>
      </c>
      <c r="BA54">
        <v>0.097</v>
      </c>
      <c r="BB54">
        <v>0.08</v>
      </c>
    </row>
    <row r="55" spans="2:54" ht="12.75">
      <c r="B55" s="110">
        <v>406</v>
      </c>
      <c r="C55" s="125">
        <v>0.2607</v>
      </c>
      <c r="D55" s="125">
        <v>0.2552</v>
      </c>
      <c r="E55" s="125">
        <v>0.1643</v>
      </c>
      <c r="F55" s="7">
        <v>0.134</v>
      </c>
      <c r="G55" s="125">
        <v>0.2236</v>
      </c>
      <c r="H55" s="125">
        <v>0.1252</v>
      </c>
      <c r="R55" s="7">
        <v>0.189</v>
      </c>
      <c r="S55" s="7">
        <v>0.157</v>
      </c>
      <c r="T55" s="7">
        <v>0.09</v>
      </c>
      <c r="U55" s="7">
        <v>0.088</v>
      </c>
      <c r="V55" s="7">
        <v>0.077</v>
      </c>
      <c r="W55" s="67">
        <v>0.085</v>
      </c>
      <c r="X55" s="7">
        <v>0.078</v>
      </c>
      <c r="Y55" s="7">
        <v>0.125</v>
      </c>
      <c r="Z55" s="7">
        <v>0.093</v>
      </c>
      <c r="AA55" s="7">
        <v>0.224</v>
      </c>
      <c r="AB55" s="125">
        <v>0.21433333333333335</v>
      </c>
      <c r="AC55" s="7">
        <v>0.176</v>
      </c>
      <c r="AD55" s="125">
        <v>0.17133333333333334</v>
      </c>
      <c r="AE55" s="7">
        <v>0.192</v>
      </c>
      <c r="AF55" s="125">
        <v>0.16533333333333333</v>
      </c>
      <c r="AY55">
        <v>0.204</v>
      </c>
      <c r="AZ55">
        <v>0.151</v>
      </c>
      <c r="BA55">
        <v>0.101</v>
      </c>
      <c r="BB55">
        <v>0.082</v>
      </c>
    </row>
    <row r="56" spans="2:54" ht="12.75">
      <c r="B56" s="110">
        <v>407</v>
      </c>
      <c r="C56" s="125">
        <v>0.2591</v>
      </c>
      <c r="D56" s="125">
        <v>0.261</v>
      </c>
      <c r="E56" s="125">
        <v>0.1679</v>
      </c>
      <c r="F56" s="7">
        <v>0.1362</v>
      </c>
      <c r="G56" s="125">
        <v>0.2248</v>
      </c>
      <c r="H56" s="125">
        <v>0.1263</v>
      </c>
      <c r="R56" s="7">
        <v>0.19</v>
      </c>
      <c r="S56" s="7">
        <v>0.157</v>
      </c>
      <c r="T56" s="7">
        <v>0.097</v>
      </c>
      <c r="U56" s="7">
        <v>0.091</v>
      </c>
      <c r="V56" s="7">
        <v>0.082</v>
      </c>
      <c r="W56" s="67">
        <v>0.09</v>
      </c>
      <c r="X56" s="7">
        <v>0.082</v>
      </c>
      <c r="Y56" s="7">
        <v>0.128</v>
      </c>
      <c r="Z56" s="7">
        <v>0.098</v>
      </c>
      <c r="AA56" s="7">
        <v>0.228</v>
      </c>
      <c r="AB56" s="125">
        <v>0.21966666666666668</v>
      </c>
      <c r="AC56" s="7">
        <v>0.18</v>
      </c>
      <c r="AD56" s="125">
        <v>0.17566666666666664</v>
      </c>
      <c r="AE56" s="7">
        <v>0.194</v>
      </c>
      <c r="AF56" s="125">
        <v>0.168</v>
      </c>
      <c r="AY56">
        <v>0.206</v>
      </c>
      <c r="AZ56">
        <v>0.155</v>
      </c>
      <c r="BA56">
        <v>0.104</v>
      </c>
      <c r="BB56">
        <v>0.085</v>
      </c>
    </row>
    <row r="57" spans="2:54" ht="12.75">
      <c r="B57" s="110">
        <v>408</v>
      </c>
      <c r="C57" s="125">
        <v>0.2615</v>
      </c>
      <c r="D57" s="125">
        <v>0.2669</v>
      </c>
      <c r="E57" s="125">
        <v>0.1699</v>
      </c>
      <c r="F57" s="7">
        <v>0.1398</v>
      </c>
      <c r="G57" s="125">
        <v>0.2282</v>
      </c>
      <c r="H57" s="125">
        <v>0.1341</v>
      </c>
      <c r="R57" s="7">
        <v>0.197</v>
      </c>
      <c r="S57" s="7">
        <v>0.16</v>
      </c>
      <c r="T57" s="7">
        <v>0.102</v>
      </c>
      <c r="U57" s="7">
        <v>0.091</v>
      </c>
      <c r="V57" s="7">
        <v>0.086</v>
      </c>
      <c r="W57" s="67">
        <v>0.09300000000000001</v>
      </c>
      <c r="X57" s="7">
        <v>0.084</v>
      </c>
      <c r="Y57" s="7">
        <v>0.129</v>
      </c>
      <c r="Z57" s="7">
        <v>0.099</v>
      </c>
      <c r="AA57" s="7">
        <v>0.23</v>
      </c>
      <c r="AB57" s="125">
        <v>0.221</v>
      </c>
      <c r="AC57" s="7">
        <v>0.182</v>
      </c>
      <c r="AD57" s="125">
        <v>0.17733333333333334</v>
      </c>
      <c r="AE57" s="7">
        <v>0.192</v>
      </c>
      <c r="AF57" s="125">
        <v>0.16766666666666666</v>
      </c>
      <c r="AY57">
        <v>0.208</v>
      </c>
      <c r="AZ57">
        <v>0.159</v>
      </c>
      <c r="BA57">
        <v>0.108</v>
      </c>
      <c r="BB57">
        <v>0.087</v>
      </c>
    </row>
    <row r="58" spans="2:54" ht="12.75">
      <c r="B58" s="110">
        <v>409</v>
      </c>
      <c r="C58" s="125">
        <v>0.264</v>
      </c>
      <c r="D58" s="125">
        <v>0.2715</v>
      </c>
      <c r="E58" s="125">
        <v>0.1722</v>
      </c>
      <c r="F58" s="7">
        <v>0.1431</v>
      </c>
      <c r="G58" s="125">
        <v>0.232</v>
      </c>
      <c r="H58" s="125">
        <v>0.1356</v>
      </c>
      <c r="R58" s="7">
        <v>0.205</v>
      </c>
      <c r="S58" s="7">
        <v>0.169</v>
      </c>
      <c r="T58" s="7">
        <v>0.104</v>
      </c>
      <c r="U58" s="7">
        <v>0.093</v>
      </c>
      <c r="V58" s="7">
        <v>0.087</v>
      </c>
      <c r="W58" s="67">
        <v>0.09466666666666668</v>
      </c>
      <c r="X58" s="7">
        <v>0.085</v>
      </c>
      <c r="Y58" s="7">
        <v>0.13</v>
      </c>
      <c r="Z58" s="7">
        <v>0.1</v>
      </c>
      <c r="AA58" s="7">
        <v>0.231</v>
      </c>
      <c r="AB58" s="125">
        <v>0.22266666666666668</v>
      </c>
      <c r="AC58" s="7">
        <v>0.184</v>
      </c>
      <c r="AD58" s="125">
        <v>0.17899999999999996</v>
      </c>
      <c r="AE58" s="7">
        <v>0.191</v>
      </c>
      <c r="AF58" s="125">
        <v>0.168</v>
      </c>
      <c r="AY58">
        <v>0.209</v>
      </c>
      <c r="AZ58">
        <v>0.163</v>
      </c>
      <c r="BA58">
        <v>0.111</v>
      </c>
      <c r="BB58">
        <v>0.09</v>
      </c>
    </row>
    <row r="59" spans="2:54" ht="12.75">
      <c r="B59" s="110">
        <v>410</v>
      </c>
      <c r="C59" s="125">
        <v>0.2643</v>
      </c>
      <c r="D59" s="125">
        <v>0.2749</v>
      </c>
      <c r="E59" s="125">
        <v>0.1776</v>
      </c>
      <c r="F59" s="7">
        <v>0.1488</v>
      </c>
      <c r="G59" s="125">
        <v>0.2353</v>
      </c>
      <c r="H59" s="125">
        <v>0.14</v>
      </c>
      <c r="R59" s="7">
        <v>0.209</v>
      </c>
      <c r="S59" s="7">
        <v>0.172</v>
      </c>
      <c r="T59" s="7">
        <v>0.106</v>
      </c>
      <c r="U59" s="7">
        <v>0.097</v>
      </c>
      <c r="V59" s="7">
        <v>0.088</v>
      </c>
      <c r="W59" s="67">
        <v>0.09700000000000002</v>
      </c>
      <c r="X59" s="7">
        <v>0.086</v>
      </c>
      <c r="Y59" s="7">
        <v>0.135</v>
      </c>
      <c r="Z59" s="7">
        <v>0.101</v>
      </c>
      <c r="AA59" s="7">
        <v>0.235</v>
      </c>
      <c r="AB59" s="125">
        <v>0.22766666666666666</v>
      </c>
      <c r="AC59" s="7">
        <v>0.191</v>
      </c>
      <c r="AD59" s="125">
        <v>0.18266666666666667</v>
      </c>
      <c r="AE59" s="7">
        <v>0.196</v>
      </c>
      <c r="AF59" s="125">
        <v>0.17166666666666666</v>
      </c>
      <c r="AY59">
        <v>0.211</v>
      </c>
      <c r="AZ59">
        <v>0.167</v>
      </c>
      <c r="BA59">
        <v>0.114</v>
      </c>
      <c r="BB59">
        <v>0.091</v>
      </c>
    </row>
    <row r="60" spans="2:54" ht="12.75">
      <c r="B60" s="110">
        <v>411</v>
      </c>
      <c r="C60" s="125">
        <v>0.2672</v>
      </c>
      <c r="D60" s="125">
        <v>0.2805</v>
      </c>
      <c r="E60" s="125">
        <v>0.1795</v>
      </c>
      <c r="F60" s="7">
        <v>0.1501</v>
      </c>
      <c r="G60" s="125">
        <v>0.2384</v>
      </c>
      <c r="H60" s="125">
        <v>0.1418</v>
      </c>
      <c r="R60" s="7">
        <v>0.21</v>
      </c>
      <c r="S60" s="7">
        <v>0.176</v>
      </c>
      <c r="T60" s="7">
        <v>0.109</v>
      </c>
      <c r="U60" s="7">
        <v>0.098</v>
      </c>
      <c r="V60" s="7">
        <v>0.089</v>
      </c>
      <c r="W60" s="67">
        <v>0.09866666666666668</v>
      </c>
      <c r="X60" s="7">
        <v>0.089</v>
      </c>
      <c r="Y60" s="7">
        <v>0.139</v>
      </c>
      <c r="Z60" s="7">
        <v>0.108</v>
      </c>
      <c r="AA60" s="7">
        <v>0.241</v>
      </c>
      <c r="AB60" s="125">
        <v>0.2333333333333333</v>
      </c>
      <c r="AC60" s="7">
        <v>0.197</v>
      </c>
      <c r="AD60" s="125">
        <v>0.18733333333333332</v>
      </c>
      <c r="AE60" s="7">
        <v>0.201</v>
      </c>
      <c r="AF60" s="125">
        <v>0.17633333333333334</v>
      </c>
      <c r="AY60">
        <v>0.213</v>
      </c>
      <c r="AZ60">
        <v>0.171</v>
      </c>
      <c r="BA60">
        <v>0.116</v>
      </c>
      <c r="BB60">
        <v>0.094</v>
      </c>
    </row>
    <row r="61" spans="2:54" ht="12.75">
      <c r="B61" s="110">
        <v>412</v>
      </c>
      <c r="C61" s="125">
        <v>0.269</v>
      </c>
      <c r="D61" s="125">
        <v>0.2834</v>
      </c>
      <c r="E61" s="125">
        <v>0.1813</v>
      </c>
      <c r="F61" s="7">
        <v>0.1542</v>
      </c>
      <c r="G61" s="125">
        <v>0.2387</v>
      </c>
      <c r="H61" s="125">
        <v>0.1433</v>
      </c>
      <c r="R61" s="7">
        <v>0.211</v>
      </c>
      <c r="S61" s="7">
        <v>0.175</v>
      </c>
      <c r="T61" s="7">
        <v>0.112</v>
      </c>
      <c r="U61" s="7">
        <v>0.102</v>
      </c>
      <c r="V61" s="7">
        <v>0.092</v>
      </c>
      <c r="W61" s="67">
        <v>0.102</v>
      </c>
      <c r="X61" s="7">
        <v>0.09</v>
      </c>
      <c r="Y61" s="7">
        <v>0.141</v>
      </c>
      <c r="Z61" s="7">
        <v>0.113</v>
      </c>
      <c r="AA61" s="7">
        <v>0.244</v>
      </c>
      <c r="AB61" s="125">
        <v>0.23566666666666666</v>
      </c>
      <c r="AC61" s="7">
        <v>0.198</v>
      </c>
      <c r="AD61" s="125">
        <v>0.18699999999999997</v>
      </c>
      <c r="AE61" s="7">
        <v>0.199</v>
      </c>
      <c r="AF61" s="125">
        <v>0.17566666666666667</v>
      </c>
      <c r="AY61">
        <v>0.215</v>
      </c>
      <c r="AZ61">
        <v>0.174</v>
      </c>
      <c r="BA61">
        <v>0.119</v>
      </c>
      <c r="BB61">
        <v>0.096</v>
      </c>
    </row>
    <row r="62" spans="2:54" ht="12.75">
      <c r="B62" s="110">
        <v>413</v>
      </c>
      <c r="C62" s="125">
        <v>0.2699</v>
      </c>
      <c r="D62" s="125">
        <v>0.2871</v>
      </c>
      <c r="E62" s="125">
        <v>0.184</v>
      </c>
      <c r="F62" s="7">
        <v>0.1565</v>
      </c>
      <c r="G62" s="125">
        <v>0.2405</v>
      </c>
      <c r="H62" s="125">
        <v>0.1505</v>
      </c>
      <c r="R62" s="7">
        <v>0.215</v>
      </c>
      <c r="S62" s="7">
        <v>0.175</v>
      </c>
      <c r="T62" s="7">
        <v>0.113</v>
      </c>
      <c r="U62" s="7">
        <v>0.106</v>
      </c>
      <c r="V62" s="7">
        <v>0.094</v>
      </c>
      <c r="W62" s="67">
        <v>0.10433333333333333</v>
      </c>
      <c r="X62" s="7">
        <v>0.092</v>
      </c>
      <c r="Y62" s="7">
        <v>0.142</v>
      </c>
      <c r="Z62" s="7">
        <v>0.114</v>
      </c>
      <c r="AA62" s="7">
        <v>0.244</v>
      </c>
      <c r="AB62" s="125">
        <v>0.2373333333333333</v>
      </c>
      <c r="AC62" s="7">
        <v>0.197</v>
      </c>
      <c r="AD62" s="125">
        <v>0.18599999999999997</v>
      </c>
      <c r="AE62" s="7">
        <v>0.201</v>
      </c>
      <c r="AF62" s="125">
        <v>0.17700000000000002</v>
      </c>
      <c r="AY62">
        <v>0.216</v>
      </c>
      <c r="AZ62">
        <v>0.178</v>
      </c>
      <c r="BA62">
        <v>0.122</v>
      </c>
      <c r="BB62">
        <v>0.098</v>
      </c>
    </row>
    <row r="63" spans="2:54" ht="12.75">
      <c r="B63" s="110">
        <v>414</v>
      </c>
      <c r="C63" s="125">
        <v>0.2705</v>
      </c>
      <c r="D63" s="125">
        <v>0.2942</v>
      </c>
      <c r="E63" s="125">
        <v>0.1846</v>
      </c>
      <c r="F63" s="7">
        <v>0.1578</v>
      </c>
      <c r="G63" s="125">
        <v>0.2409</v>
      </c>
      <c r="H63" s="125">
        <v>0.1502</v>
      </c>
      <c r="R63" s="7">
        <v>0.218</v>
      </c>
      <c r="S63" s="7">
        <v>0.175</v>
      </c>
      <c r="T63" s="7">
        <v>0.115</v>
      </c>
      <c r="U63" s="7">
        <v>0.105</v>
      </c>
      <c r="V63" s="7">
        <v>0.094</v>
      </c>
      <c r="W63" s="67">
        <v>0.10466666666666667</v>
      </c>
      <c r="X63" s="7">
        <v>0.093</v>
      </c>
      <c r="Y63" s="7">
        <v>0.144</v>
      </c>
      <c r="Z63" s="7">
        <v>0.116</v>
      </c>
      <c r="AA63" s="7">
        <v>0.245</v>
      </c>
      <c r="AB63" s="125">
        <v>0.24033333333333332</v>
      </c>
      <c r="AC63" s="7">
        <v>0.196</v>
      </c>
      <c r="AD63" s="125">
        <v>0.18666666666666665</v>
      </c>
      <c r="AE63" s="7">
        <v>0.204</v>
      </c>
      <c r="AF63" s="125">
        <v>0.17733333333333334</v>
      </c>
      <c r="AY63">
        <v>0.218</v>
      </c>
      <c r="AZ63">
        <v>0.18</v>
      </c>
      <c r="BA63">
        <v>0.123</v>
      </c>
      <c r="BB63">
        <v>0.1</v>
      </c>
    </row>
    <row r="64" spans="2:54" ht="12.75">
      <c r="B64" s="110">
        <v>415</v>
      </c>
      <c r="C64" s="125">
        <v>0.2703</v>
      </c>
      <c r="D64" s="125">
        <v>0.2966</v>
      </c>
      <c r="E64" s="125">
        <v>0.1867</v>
      </c>
      <c r="F64" s="7">
        <v>0.1616</v>
      </c>
      <c r="G64" s="125">
        <v>0.2433</v>
      </c>
      <c r="H64" s="125">
        <v>0.1528</v>
      </c>
      <c r="R64" s="7">
        <v>0.223</v>
      </c>
      <c r="S64" s="7">
        <v>0.177</v>
      </c>
      <c r="T64" s="7">
        <v>0.119</v>
      </c>
      <c r="U64" s="7">
        <v>0.107</v>
      </c>
      <c r="V64" s="7">
        <v>0.094</v>
      </c>
      <c r="W64" s="67">
        <v>0.10666666666666665</v>
      </c>
      <c r="X64" s="7">
        <v>0.095</v>
      </c>
      <c r="Y64" s="7">
        <v>0.145</v>
      </c>
      <c r="Z64" s="7">
        <v>0.117</v>
      </c>
      <c r="AA64" s="7">
        <v>0.25</v>
      </c>
      <c r="AB64" s="125">
        <v>0.24433333333333332</v>
      </c>
      <c r="AC64" s="7">
        <v>0.2</v>
      </c>
      <c r="AD64" s="125">
        <v>0.19233333333333333</v>
      </c>
      <c r="AE64" s="7">
        <v>0.207</v>
      </c>
      <c r="AF64" s="125">
        <v>0.18066666666666667</v>
      </c>
      <c r="AY64">
        <v>0.22</v>
      </c>
      <c r="AZ64">
        <v>0.181</v>
      </c>
      <c r="BA64">
        <v>0.124</v>
      </c>
      <c r="BB64">
        <v>0.102</v>
      </c>
    </row>
    <row r="65" spans="2:54" ht="12.75">
      <c r="B65" s="110">
        <v>416</v>
      </c>
      <c r="C65" s="125">
        <v>0.2725</v>
      </c>
      <c r="D65" s="125">
        <v>0.3016</v>
      </c>
      <c r="E65" s="125">
        <v>0.1897</v>
      </c>
      <c r="F65" s="7">
        <v>0.1638</v>
      </c>
      <c r="G65" s="125">
        <v>0.242</v>
      </c>
      <c r="H65" s="125">
        <v>0.1551</v>
      </c>
      <c r="R65" s="7">
        <v>0.227</v>
      </c>
      <c r="S65" s="7">
        <v>0.177</v>
      </c>
      <c r="T65" s="7">
        <v>0.12</v>
      </c>
      <c r="U65" s="7">
        <v>0.109</v>
      </c>
      <c r="V65" s="7">
        <v>0.095</v>
      </c>
      <c r="W65" s="67">
        <v>0.10799999999999998</v>
      </c>
      <c r="X65" s="7">
        <v>0.096</v>
      </c>
      <c r="Y65" s="7">
        <v>0.144</v>
      </c>
      <c r="Z65" s="7">
        <v>0.118</v>
      </c>
      <c r="AA65" s="7">
        <v>0.255</v>
      </c>
      <c r="AB65" s="125">
        <v>0.24833333333333332</v>
      </c>
      <c r="AC65" s="7">
        <v>0.2</v>
      </c>
      <c r="AD65" s="125">
        <v>0.19433333333333333</v>
      </c>
      <c r="AE65" s="7">
        <v>0.21</v>
      </c>
      <c r="AF65" s="125">
        <v>0.18400000000000002</v>
      </c>
      <c r="AY65">
        <v>0.221</v>
      </c>
      <c r="AZ65">
        <v>0.183</v>
      </c>
      <c r="BA65">
        <v>0.124</v>
      </c>
      <c r="BB65">
        <v>0.104</v>
      </c>
    </row>
    <row r="66" spans="2:54" ht="12.75">
      <c r="B66" s="110">
        <v>417</v>
      </c>
      <c r="C66" s="125">
        <v>0.2737</v>
      </c>
      <c r="D66" s="125">
        <v>0.3059</v>
      </c>
      <c r="E66" s="125">
        <v>0.1903</v>
      </c>
      <c r="F66" s="7">
        <v>0.1661</v>
      </c>
      <c r="G66" s="125">
        <v>0.243</v>
      </c>
      <c r="H66" s="125">
        <v>0.1581</v>
      </c>
      <c r="R66" s="7">
        <v>0.231</v>
      </c>
      <c r="S66" s="7">
        <v>0.179</v>
      </c>
      <c r="T66" s="7">
        <v>0.122</v>
      </c>
      <c r="U66" s="7">
        <v>0.114</v>
      </c>
      <c r="V66" s="7">
        <v>0.098</v>
      </c>
      <c r="W66" s="67">
        <v>0.11133333333333333</v>
      </c>
      <c r="X66" s="7">
        <v>0.098</v>
      </c>
      <c r="Y66" s="7">
        <v>0.147</v>
      </c>
      <c r="Z66" s="7">
        <v>0.123</v>
      </c>
      <c r="AA66" s="7">
        <v>0.255</v>
      </c>
      <c r="AB66" s="125">
        <v>0.24766666666666667</v>
      </c>
      <c r="AC66" s="7">
        <v>0.201</v>
      </c>
      <c r="AD66" s="125">
        <v>0.19366666666666665</v>
      </c>
      <c r="AE66" s="7">
        <v>0.21</v>
      </c>
      <c r="AF66" s="125">
        <v>0.18366666666666667</v>
      </c>
      <c r="AY66">
        <v>0.222</v>
      </c>
      <c r="AZ66">
        <v>0.185</v>
      </c>
      <c r="BA66">
        <v>0.126</v>
      </c>
      <c r="BB66">
        <v>0.105</v>
      </c>
    </row>
    <row r="67" spans="2:54" ht="12.75">
      <c r="B67" s="110">
        <v>418</v>
      </c>
      <c r="C67" s="125">
        <v>0.2748</v>
      </c>
      <c r="D67" s="125">
        <v>0.309</v>
      </c>
      <c r="E67" s="125">
        <v>0.1918</v>
      </c>
      <c r="F67" s="7">
        <v>0.1699</v>
      </c>
      <c r="G67" s="125">
        <v>0.2468</v>
      </c>
      <c r="H67" s="125">
        <v>0.1589</v>
      </c>
      <c r="R67" s="7">
        <v>0.232</v>
      </c>
      <c r="S67" s="7">
        <v>0.179</v>
      </c>
      <c r="T67" s="7">
        <v>0.124</v>
      </c>
      <c r="U67" s="7">
        <v>0.115</v>
      </c>
      <c r="V67" s="7">
        <v>0.099</v>
      </c>
      <c r="W67" s="67">
        <v>0.11266666666666665</v>
      </c>
      <c r="X67" s="7">
        <v>0.098</v>
      </c>
      <c r="Y67" s="7">
        <v>0.152</v>
      </c>
      <c r="Z67" s="7">
        <v>0.127</v>
      </c>
      <c r="AA67" s="7">
        <v>0.255</v>
      </c>
      <c r="AB67" s="125">
        <v>0.24733333333333332</v>
      </c>
      <c r="AC67" s="7">
        <v>0.202</v>
      </c>
      <c r="AD67" s="125">
        <v>0.19466666666666665</v>
      </c>
      <c r="AE67" s="7">
        <v>0.207</v>
      </c>
      <c r="AF67" s="125">
        <v>0.18133333333333335</v>
      </c>
      <c r="AY67">
        <v>0.223</v>
      </c>
      <c r="AZ67">
        <v>0.187</v>
      </c>
      <c r="BA67">
        <v>0.127</v>
      </c>
      <c r="BB67">
        <v>0.105</v>
      </c>
    </row>
    <row r="68" spans="2:54" ht="12.75">
      <c r="B68" s="110">
        <v>419</v>
      </c>
      <c r="C68" s="125">
        <v>0.2759</v>
      </c>
      <c r="D68" s="125">
        <v>0.3141</v>
      </c>
      <c r="E68" s="125">
        <v>0.1937</v>
      </c>
      <c r="F68" s="7">
        <v>0.1715</v>
      </c>
      <c r="G68" s="125">
        <v>0.2505</v>
      </c>
      <c r="H68" s="125">
        <v>0.1624</v>
      </c>
      <c r="R68" s="7">
        <v>0.233</v>
      </c>
      <c r="S68" s="7">
        <v>0.181</v>
      </c>
      <c r="T68" s="7">
        <v>0.127</v>
      </c>
      <c r="U68" s="7">
        <v>0.117</v>
      </c>
      <c r="V68" s="7">
        <v>0.1</v>
      </c>
      <c r="W68" s="67">
        <v>0.11466666666666665</v>
      </c>
      <c r="X68" s="7">
        <v>0.1</v>
      </c>
      <c r="Y68" s="7">
        <v>0.151</v>
      </c>
      <c r="Z68" s="7">
        <v>0.127</v>
      </c>
      <c r="AA68" s="7">
        <v>0.253</v>
      </c>
      <c r="AB68" s="125">
        <v>0.24666666666666667</v>
      </c>
      <c r="AC68" s="7">
        <v>0.204</v>
      </c>
      <c r="AD68" s="125">
        <v>0.19599999999999998</v>
      </c>
      <c r="AE68" s="7">
        <v>0.209</v>
      </c>
      <c r="AF68" s="125">
        <v>0.18400000000000002</v>
      </c>
      <c r="AY68">
        <v>0.225</v>
      </c>
      <c r="AZ68">
        <v>0.19</v>
      </c>
      <c r="BA68">
        <v>0.13</v>
      </c>
      <c r="BB68">
        <v>0.106</v>
      </c>
    </row>
    <row r="69" spans="2:54" ht="12.75">
      <c r="B69" s="110">
        <v>420</v>
      </c>
      <c r="C69" s="125">
        <v>0.277</v>
      </c>
      <c r="D69" s="125">
        <v>0.3187</v>
      </c>
      <c r="E69" s="125">
        <v>0.1969</v>
      </c>
      <c r="F69" s="7">
        <v>0.1737</v>
      </c>
      <c r="G69" s="125">
        <v>0.253</v>
      </c>
      <c r="H69" s="125">
        <v>0.1647</v>
      </c>
      <c r="R69" s="7">
        <v>0.239</v>
      </c>
      <c r="S69" s="7">
        <v>0.184</v>
      </c>
      <c r="T69" s="7">
        <v>0.129</v>
      </c>
      <c r="U69" s="7">
        <v>0.122</v>
      </c>
      <c r="V69" s="7">
        <v>0.101</v>
      </c>
      <c r="W69" s="67">
        <v>0.11733333333333333</v>
      </c>
      <c r="X69" s="7">
        <v>0.101</v>
      </c>
      <c r="Y69" s="7">
        <v>0.151</v>
      </c>
      <c r="Z69" s="7">
        <v>0.127</v>
      </c>
      <c r="AA69" s="7">
        <v>0.254</v>
      </c>
      <c r="AB69" s="125">
        <v>0.24766666666666667</v>
      </c>
      <c r="AC69" s="7">
        <v>0.205</v>
      </c>
      <c r="AD69" s="125">
        <v>0.19766666666666666</v>
      </c>
      <c r="AE69" s="7">
        <v>0.212</v>
      </c>
      <c r="AF69" s="125">
        <v>0.18533333333333335</v>
      </c>
      <c r="AY69">
        <v>0.225</v>
      </c>
      <c r="AZ69">
        <v>0.192</v>
      </c>
      <c r="BA69">
        <v>0.134</v>
      </c>
      <c r="BB69">
        <v>0.107</v>
      </c>
    </row>
    <row r="70" spans="2:54" ht="12.75">
      <c r="B70" s="110">
        <v>421</v>
      </c>
      <c r="C70" s="125">
        <v>0.2774</v>
      </c>
      <c r="D70" s="125">
        <v>0.3218</v>
      </c>
      <c r="E70" s="125">
        <v>0.1991</v>
      </c>
      <c r="F70" s="7">
        <v>0.1765</v>
      </c>
      <c r="G70" s="125">
        <v>0.2562</v>
      </c>
      <c r="H70" s="125">
        <v>0.1686</v>
      </c>
      <c r="R70" s="7">
        <v>0.245</v>
      </c>
      <c r="S70" s="7">
        <v>0.186</v>
      </c>
      <c r="T70" s="7">
        <v>0.132</v>
      </c>
      <c r="U70" s="7">
        <v>0.123</v>
      </c>
      <c r="V70" s="7">
        <v>0.103</v>
      </c>
      <c r="W70" s="67">
        <v>0.11933333333333333</v>
      </c>
      <c r="X70" s="7">
        <v>0.101</v>
      </c>
      <c r="Y70" s="7">
        <v>0.151</v>
      </c>
      <c r="Z70" s="7">
        <v>0.13</v>
      </c>
      <c r="AA70" s="7">
        <v>0.253</v>
      </c>
      <c r="AB70" s="125">
        <v>0.246</v>
      </c>
      <c r="AC70" s="7">
        <v>0.205</v>
      </c>
      <c r="AD70" s="125">
        <v>0.19699999999999998</v>
      </c>
      <c r="AE70" s="7">
        <v>0.215</v>
      </c>
      <c r="AF70" s="125">
        <v>0.18600000000000003</v>
      </c>
      <c r="AY70">
        <v>0.227</v>
      </c>
      <c r="AZ70">
        <v>0.196</v>
      </c>
      <c r="BA70">
        <v>0.137</v>
      </c>
      <c r="BB70">
        <v>0.108</v>
      </c>
    </row>
    <row r="71" spans="2:54" ht="12.75">
      <c r="B71" s="110">
        <v>422</v>
      </c>
      <c r="C71" s="125">
        <v>0.2773</v>
      </c>
      <c r="D71" s="125">
        <v>0.3262</v>
      </c>
      <c r="E71" s="125">
        <v>0.2026</v>
      </c>
      <c r="F71" s="7">
        <v>0.1788</v>
      </c>
      <c r="G71" s="125">
        <v>0.2608</v>
      </c>
      <c r="H71" s="125">
        <v>0.1722</v>
      </c>
      <c r="R71" s="7">
        <v>0.244</v>
      </c>
      <c r="S71" s="7">
        <v>0.187</v>
      </c>
      <c r="T71" s="7">
        <v>0.134</v>
      </c>
      <c r="U71" s="7">
        <v>0.121</v>
      </c>
      <c r="V71" s="7">
        <v>0.107</v>
      </c>
      <c r="W71" s="67">
        <v>0.12066666666666666</v>
      </c>
      <c r="X71" s="7">
        <v>0.1</v>
      </c>
      <c r="Y71" s="7">
        <v>0.152</v>
      </c>
      <c r="Z71" s="7">
        <v>0.131</v>
      </c>
      <c r="AA71" s="7">
        <v>0.253</v>
      </c>
      <c r="AB71" s="125">
        <v>0.24733333333333332</v>
      </c>
      <c r="AC71" s="7">
        <v>0.205</v>
      </c>
      <c r="AD71" s="125">
        <v>0.19766666666666666</v>
      </c>
      <c r="AE71" s="7">
        <v>0.215</v>
      </c>
      <c r="AF71" s="125">
        <v>0.18600000000000003</v>
      </c>
      <c r="AY71">
        <v>0.227</v>
      </c>
      <c r="AZ71">
        <v>0.2</v>
      </c>
      <c r="BA71">
        <v>0.141</v>
      </c>
      <c r="BB71">
        <v>0.109</v>
      </c>
    </row>
    <row r="72" spans="2:54" ht="12.75">
      <c r="B72" s="110">
        <v>423</v>
      </c>
      <c r="C72" s="125">
        <v>0.2789</v>
      </c>
      <c r="D72" s="125">
        <v>0.3303</v>
      </c>
      <c r="E72" s="125">
        <v>0.205</v>
      </c>
      <c r="F72" s="7">
        <v>0.1821</v>
      </c>
      <c r="G72" s="125">
        <v>0.2639</v>
      </c>
      <c r="H72" s="125">
        <v>0.1746</v>
      </c>
      <c r="R72" s="7">
        <v>0.246</v>
      </c>
      <c r="S72" s="7">
        <v>0.19</v>
      </c>
      <c r="T72" s="7">
        <v>0.138</v>
      </c>
      <c r="U72" s="7">
        <v>0.124</v>
      </c>
      <c r="V72" s="7">
        <v>0.111</v>
      </c>
      <c r="W72" s="67">
        <v>0.12433333333333334</v>
      </c>
      <c r="X72" s="7">
        <v>0.102</v>
      </c>
      <c r="Y72" s="7">
        <v>0.154</v>
      </c>
      <c r="Z72" s="7">
        <v>0.135</v>
      </c>
      <c r="AA72" s="7">
        <v>0.257</v>
      </c>
      <c r="AB72" s="125">
        <v>0.25166666666666665</v>
      </c>
      <c r="AC72" s="7">
        <v>0.208</v>
      </c>
      <c r="AD72" s="125">
        <v>0.20033333333333334</v>
      </c>
      <c r="AE72" s="7">
        <v>0.216</v>
      </c>
      <c r="AF72" s="125">
        <v>0.18866666666666668</v>
      </c>
      <c r="AY72">
        <v>0.228</v>
      </c>
      <c r="AZ72">
        <v>0.204</v>
      </c>
      <c r="BA72">
        <v>0.145</v>
      </c>
      <c r="BB72">
        <v>0.109</v>
      </c>
    </row>
    <row r="73" spans="2:54" ht="12.75">
      <c r="B73" s="110">
        <v>424</v>
      </c>
      <c r="C73" s="125">
        <v>0.2788</v>
      </c>
      <c r="D73" s="125">
        <v>0.333</v>
      </c>
      <c r="E73" s="125">
        <v>0.2059</v>
      </c>
      <c r="F73" s="7">
        <v>0.1851</v>
      </c>
      <c r="G73" s="125">
        <v>0.2666</v>
      </c>
      <c r="H73" s="125">
        <v>0.1778</v>
      </c>
      <c r="R73" s="7">
        <v>0.248</v>
      </c>
      <c r="S73" s="7">
        <v>0.191</v>
      </c>
      <c r="T73" s="7">
        <v>0.138</v>
      </c>
      <c r="U73" s="7">
        <v>0.126</v>
      </c>
      <c r="V73" s="7">
        <v>0.112</v>
      </c>
      <c r="W73" s="67">
        <v>0.12533333333333332</v>
      </c>
      <c r="X73" s="7">
        <v>0.101</v>
      </c>
      <c r="Y73" s="7">
        <v>0.156</v>
      </c>
      <c r="Z73" s="7">
        <v>0.136</v>
      </c>
      <c r="AA73" s="7">
        <v>0.26</v>
      </c>
      <c r="AB73" s="125">
        <v>0.253</v>
      </c>
      <c r="AC73" s="7">
        <v>0.211</v>
      </c>
      <c r="AD73" s="125">
        <v>0.20199999999999999</v>
      </c>
      <c r="AE73" s="7">
        <v>0.216</v>
      </c>
      <c r="AF73" s="125">
        <v>0.18833333333333332</v>
      </c>
      <c r="AY73">
        <v>0.229</v>
      </c>
      <c r="AZ73">
        <v>0.207</v>
      </c>
      <c r="BA73">
        <v>0.148</v>
      </c>
      <c r="BB73">
        <v>0.112</v>
      </c>
    </row>
    <row r="74" spans="2:54" ht="12.75">
      <c r="B74" s="110">
        <v>425</v>
      </c>
      <c r="C74" s="125">
        <v>0.2781</v>
      </c>
      <c r="D74" s="125">
        <v>0.3369</v>
      </c>
      <c r="E74" s="125">
        <v>0.2095</v>
      </c>
      <c r="F74" s="7">
        <v>0.1878</v>
      </c>
      <c r="G74" s="125">
        <v>0.2708</v>
      </c>
      <c r="H74" s="125">
        <v>0.1812</v>
      </c>
      <c r="R74" s="7">
        <v>0.254</v>
      </c>
      <c r="S74" s="7">
        <v>0.194</v>
      </c>
      <c r="T74" s="7">
        <v>0.14</v>
      </c>
      <c r="U74" s="7">
        <v>0.129</v>
      </c>
      <c r="V74" s="7">
        <v>0.114</v>
      </c>
      <c r="W74" s="67">
        <v>0.12766666666666668</v>
      </c>
      <c r="X74" s="7">
        <v>0.104</v>
      </c>
      <c r="Y74" s="7">
        <v>0.16</v>
      </c>
      <c r="Z74" s="7">
        <v>0.139</v>
      </c>
      <c r="AA74" s="7">
        <v>0.264</v>
      </c>
      <c r="AB74" s="125">
        <v>0.256</v>
      </c>
      <c r="AC74" s="7">
        <v>0.217</v>
      </c>
      <c r="AD74" s="125">
        <v>0.20633333333333334</v>
      </c>
      <c r="AE74" s="7">
        <v>0.22</v>
      </c>
      <c r="AF74" s="125">
        <v>0.19266666666666668</v>
      </c>
      <c r="AY74">
        <v>0.229</v>
      </c>
      <c r="AZ74">
        <v>0.212</v>
      </c>
      <c r="BA74">
        <v>0.151</v>
      </c>
      <c r="BB74">
        <v>0.113</v>
      </c>
    </row>
    <row r="75" spans="2:54" ht="12.75">
      <c r="B75" s="110">
        <v>426</v>
      </c>
      <c r="C75" s="125">
        <v>0.2793</v>
      </c>
      <c r="D75" s="125">
        <v>0.3407</v>
      </c>
      <c r="E75" s="125">
        <v>0.2109</v>
      </c>
      <c r="F75" s="7">
        <v>0.1898</v>
      </c>
      <c r="G75" s="125">
        <v>0.2724</v>
      </c>
      <c r="H75" s="125">
        <v>0.1829</v>
      </c>
      <c r="R75" s="7">
        <v>0.258</v>
      </c>
      <c r="S75" s="7">
        <v>0.199</v>
      </c>
      <c r="T75" s="7">
        <v>0.141</v>
      </c>
      <c r="U75" s="7">
        <v>0.13</v>
      </c>
      <c r="V75" s="7">
        <v>0.117</v>
      </c>
      <c r="W75" s="67">
        <v>0.12933333333333333</v>
      </c>
      <c r="X75" s="7">
        <v>0.107</v>
      </c>
      <c r="Y75" s="7">
        <v>0.164</v>
      </c>
      <c r="Z75" s="7">
        <v>0.142</v>
      </c>
      <c r="AA75" s="7">
        <v>0.265</v>
      </c>
      <c r="AB75" s="125">
        <v>0.259</v>
      </c>
      <c r="AC75" s="7">
        <v>0.218</v>
      </c>
      <c r="AD75" s="125">
        <v>0.20866666666666667</v>
      </c>
      <c r="AE75" s="7">
        <v>0.221</v>
      </c>
      <c r="AF75" s="125">
        <v>0.19366666666666665</v>
      </c>
      <c r="AY75">
        <v>0.23</v>
      </c>
      <c r="AZ75">
        <v>0.215</v>
      </c>
      <c r="BA75">
        <v>0.154</v>
      </c>
      <c r="BB75">
        <v>0.116</v>
      </c>
    </row>
    <row r="76" spans="2:54" ht="12.75">
      <c r="B76" s="110">
        <v>427</v>
      </c>
      <c r="C76" s="125">
        <v>0.2791</v>
      </c>
      <c r="D76" s="125">
        <v>0.3447</v>
      </c>
      <c r="E76" s="125">
        <v>0.2139</v>
      </c>
      <c r="F76" s="7">
        <v>0.1927</v>
      </c>
      <c r="G76" s="125">
        <v>0.2763</v>
      </c>
      <c r="H76" s="125">
        <v>0.1856</v>
      </c>
      <c r="R76" s="7">
        <v>0.259</v>
      </c>
      <c r="S76" s="7">
        <v>0.2</v>
      </c>
      <c r="T76" s="7">
        <v>0.143</v>
      </c>
      <c r="U76" s="7">
        <v>0.132</v>
      </c>
      <c r="V76" s="7">
        <v>0.116</v>
      </c>
      <c r="W76" s="67">
        <v>0.13033333333333333</v>
      </c>
      <c r="X76" s="7">
        <v>0.109</v>
      </c>
      <c r="Y76" s="7">
        <v>0.165</v>
      </c>
      <c r="Z76" s="7">
        <v>0.145</v>
      </c>
      <c r="AA76" s="7">
        <v>0.268</v>
      </c>
      <c r="AB76" s="125">
        <v>0.263</v>
      </c>
      <c r="AC76" s="7">
        <v>0.219</v>
      </c>
      <c r="AD76" s="125">
        <v>0.21133333333333335</v>
      </c>
      <c r="AE76" s="7">
        <v>0.223</v>
      </c>
      <c r="AF76" s="125">
        <v>0.19366666666666665</v>
      </c>
      <c r="AY76">
        <v>0.23</v>
      </c>
      <c r="AZ76">
        <v>0.218</v>
      </c>
      <c r="BA76">
        <v>0.157</v>
      </c>
      <c r="BB76">
        <v>0.119</v>
      </c>
    </row>
    <row r="77" spans="2:54" ht="12.75">
      <c r="B77" s="110">
        <v>428</v>
      </c>
      <c r="C77" s="125">
        <v>0.2806</v>
      </c>
      <c r="D77" s="125">
        <v>0.3485</v>
      </c>
      <c r="E77" s="125">
        <v>0.2157</v>
      </c>
      <c r="F77" s="7">
        <v>0.1953</v>
      </c>
      <c r="G77" s="125">
        <v>0.2775</v>
      </c>
      <c r="H77" s="125">
        <v>0.1877</v>
      </c>
      <c r="R77" s="7">
        <v>0.259</v>
      </c>
      <c r="S77" s="7">
        <v>0.198</v>
      </c>
      <c r="T77" s="7">
        <v>0.143</v>
      </c>
      <c r="U77" s="7">
        <v>0.133</v>
      </c>
      <c r="V77" s="7">
        <v>0.116</v>
      </c>
      <c r="W77" s="67">
        <v>0.13066666666666668</v>
      </c>
      <c r="X77" s="7">
        <v>0.111</v>
      </c>
      <c r="Y77" s="7">
        <v>0.166</v>
      </c>
      <c r="Z77" s="7">
        <v>0.147</v>
      </c>
      <c r="AA77" s="7">
        <v>0.269</v>
      </c>
      <c r="AB77" s="125">
        <v>0.26633333333333337</v>
      </c>
      <c r="AC77" s="7">
        <v>0.222</v>
      </c>
      <c r="AD77" s="125">
        <v>0.21433333333333335</v>
      </c>
      <c r="AE77" s="7">
        <v>0.226</v>
      </c>
      <c r="AF77" s="125">
        <v>0.19633333333333333</v>
      </c>
      <c r="AY77">
        <v>0.231</v>
      </c>
      <c r="AZ77">
        <v>0.221</v>
      </c>
      <c r="BA77">
        <v>0.159</v>
      </c>
      <c r="BB77">
        <v>0.122</v>
      </c>
    </row>
    <row r="78" spans="2:54" ht="12.75">
      <c r="B78" s="110">
        <v>429</v>
      </c>
      <c r="C78" s="125">
        <v>0.2812</v>
      </c>
      <c r="D78" s="125">
        <v>0.3522</v>
      </c>
      <c r="E78" s="125">
        <v>0.2183</v>
      </c>
      <c r="F78" s="7">
        <v>0.198</v>
      </c>
      <c r="G78" s="125">
        <v>0.2798</v>
      </c>
      <c r="H78" s="125">
        <v>0.1904</v>
      </c>
      <c r="R78" s="7">
        <v>0.264</v>
      </c>
      <c r="S78" s="7">
        <v>0.199</v>
      </c>
      <c r="T78" s="7">
        <v>0.146</v>
      </c>
      <c r="U78" s="7">
        <v>0.135</v>
      </c>
      <c r="V78" s="7">
        <v>0.12</v>
      </c>
      <c r="W78" s="67">
        <v>0.13366666666666668</v>
      </c>
      <c r="X78" s="7">
        <v>0.113</v>
      </c>
      <c r="Y78" s="7">
        <v>0.168</v>
      </c>
      <c r="Z78" s="7">
        <v>0.152</v>
      </c>
      <c r="AA78" s="7">
        <v>0.273</v>
      </c>
      <c r="AB78" s="125">
        <v>0.26866666666666666</v>
      </c>
      <c r="AC78" s="7">
        <v>0.225</v>
      </c>
      <c r="AD78" s="125">
        <v>0.21833333333333335</v>
      </c>
      <c r="AE78" s="7">
        <v>0.227</v>
      </c>
      <c r="AF78" s="125">
        <v>0.19833333333333333</v>
      </c>
      <c r="AY78">
        <v>0.231</v>
      </c>
      <c r="AZ78">
        <v>0.224</v>
      </c>
      <c r="BA78">
        <v>0.16</v>
      </c>
      <c r="BB78">
        <v>0.124</v>
      </c>
    </row>
    <row r="79" spans="2:54" ht="12.75">
      <c r="B79" s="110">
        <v>430</v>
      </c>
      <c r="C79" s="125">
        <v>0.2809</v>
      </c>
      <c r="D79" s="125">
        <v>0.3574</v>
      </c>
      <c r="E79" s="125">
        <v>0.221</v>
      </c>
      <c r="F79" s="7">
        <v>0.2</v>
      </c>
      <c r="G79" s="125">
        <v>0.2836</v>
      </c>
      <c r="H79" s="125">
        <v>0.1931</v>
      </c>
      <c r="R79" s="7">
        <v>0.268</v>
      </c>
      <c r="S79" s="7">
        <v>0.201</v>
      </c>
      <c r="T79" s="7">
        <v>0.149</v>
      </c>
      <c r="U79" s="7">
        <v>0.138</v>
      </c>
      <c r="V79" s="7">
        <v>0.121</v>
      </c>
      <c r="W79" s="67">
        <v>0.136</v>
      </c>
      <c r="X79" s="7">
        <v>0.116</v>
      </c>
      <c r="Y79" s="7">
        <v>0.172</v>
      </c>
      <c r="Z79" s="7">
        <v>0.156</v>
      </c>
      <c r="AA79" s="7">
        <v>0.276</v>
      </c>
      <c r="AB79" s="125">
        <v>0.271</v>
      </c>
      <c r="AC79" s="7">
        <v>0.231</v>
      </c>
      <c r="AD79" s="125">
        <v>0.22233333333333336</v>
      </c>
      <c r="AE79" s="7">
        <v>0.228</v>
      </c>
      <c r="AF79" s="125">
        <v>0.2006666666666667</v>
      </c>
      <c r="AY79">
        <v>0.232</v>
      </c>
      <c r="AZ79">
        <v>0.227</v>
      </c>
      <c r="BA79">
        <v>0.162</v>
      </c>
      <c r="BB79">
        <v>0.127</v>
      </c>
    </row>
    <row r="80" spans="2:54" ht="12.75">
      <c r="B80" s="110">
        <v>431</v>
      </c>
      <c r="C80" s="125">
        <v>0.2814</v>
      </c>
      <c r="D80" s="125">
        <v>0.3612</v>
      </c>
      <c r="E80" s="125">
        <v>0.2241</v>
      </c>
      <c r="F80" s="7">
        <v>0.2026</v>
      </c>
      <c r="G80" s="125">
        <v>0.2853</v>
      </c>
      <c r="H80" s="125">
        <v>0.196</v>
      </c>
      <c r="R80" s="7">
        <v>0.271</v>
      </c>
      <c r="S80" s="7">
        <v>0.203</v>
      </c>
      <c r="T80" s="7">
        <v>0.151</v>
      </c>
      <c r="U80" s="7">
        <v>0.14</v>
      </c>
      <c r="V80" s="7">
        <v>0.123</v>
      </c>
      <c r="W80" s="67">
        <v>0.138</v>
      </c>
      <c r="X80" s="7">
        <v>0.118</v>
      </c>
      <c r="Y80" s="7">
        <v>0.177</v>
      </c>
      <c r="Z80" s="7">
        <v>0.159</v>
      </c>
      <c r="AA80" s="7">
        <v>0.28</v>
      </c>
      <c r="AB80" s="125">
        <v>0.27399999999999997</v>
      </c>
      <c r="AC80" s="7">
        <v>0.235</v>
      </c>
      <c r="AD80" s="125">
        <v>0.22399999999999998</v>
      </c>
      <c r="AE80" s="7">
        <v>0.231</v>
      </c>
      <c r="AF80" s="125">
        <v>0.20366666666666666</v>
      </c>
      <c r="AY80">
        <v>0.232</v>
      </c>
      <c r="AZ80">
        <v>0.23</v>
      </c>
      <c r="BA80">
        <v>0.165</v>
      </c>
      <c r="BB80">
        <v>0.13</v>
      </c>
    </row>
    <row r="81" spans="2:54" ht="12.75">
      <c r="B81" s="110">
        <v>432</v>
      </c>
      <c r="C81" s="125">
        <v>0.2816</v>
      </c>
      <c r="D81" s="125">
        <v>0.3647</v>
      </c>
      <c r="E81" s="125">
        <v>0.2273</v>
      </c>
      <c r="F81" s="7">
        <v>0.2059</v>
      </c>
      <c r="G81" s="125">
        <v>0.2897</v>
      </c>
      <c r="H81" s="125">
        <v>0.1986</v>
      </c>
      <c r="R81" s="7">
        <v>0.273</v>
      </c>
      <c r="S81" s="7">
        <v>0.205</v>
      </c>
      <c r="T81" s="7">
        <v>0.153</v>
      </c>
      <c r="U81" s="7">
        <v>0.142</v>
      </c>
      <c r="V81" s="7">
        <v>0.125</v>
      </c>
      <c r="W81" s="67">
        <v>0.14</v>
      </c>
      <c r="X81" s="7">
        <v>0.119</v>
      </c>
      <c r="Y81" s="7">
        <v>0.18</v>
      </c>
      <c r="Z81" s="7">
        <v>0.162</v>
      </c>
      <c r="AA81" s="7">
        <v>0.283</v>
      </c>
      <c r="AB81" s="125">
        <v>0.27699999999999997</v>
      </c>
      <c r="AC81" s="7">
        <v>0.237</v>
      </c>
      <c r="AD81" s="125">
        <v>0.22633333333333336</v>
      </c>
      <c r="AE81" s="7">
        <v>0.237</v>
      </c>
      <c r="AF81" s="125">
        <v>0.20733333333333334</v>
      </c>
      <c r="AY81">
        <v>0.234</v>
      </c>
      <c r="AZ81">
        <v>0.234</v>
      </c>
      <c r="BA81">
        <v>0.169</v>
      </c>
      <c r="BB81">
        <v>0.132</v>
      </c>
    </row>
    <row r="82" spans="2:54" ht="12.75">
      <c r="B82" s="110">
        <v>433</v>
      </c>
      <c r="C82" s="125">
        <v>0.2839</v>
      </c>
      <c r="D82" s="125">
        <v>0.3686</v>
      </c>
      <c r="E82" s="125">
        <v>0.2291</v>
      </c>
      <c r="F82" s="7">
        <v>0.209</v>
      </c>
      <c r="G82" s="125">
        <v>0.2955</v>
      </c>
      <c r="H82" s="125">
        <v>0.2016</v>
      </c>
      <c r="R82" s="7">
        <v>0.277</v>
      </c>
      <c r="S82" s="7">
        <v>0.208</v>
      </c>
      <c r="T82" s="7">
        <v>0.156</v>
      </c>
      <c r="U82" s="7">
        <v>0.144</v>
      </c>
      <c r="V82" s="7">
        <v>0.128</v>
      </c>
      <c r="W82" s="67">
        <v>0.14266666666666666</v>
      </c>
      <c r="X82" s="7">
        <v>0.12</v>
      </c>
      <c r="Y82" s="7">
        <v>0.181</v>
      </c>
      <c r="Z82" s="7">
        <v>0.166</v>
      </c>
      <c r="AA82" s="7">
        <v>0.285</v>
      </c>
      <c r="AB82" s="125">
        <v>0.2793333333333333</v>
      </c>
      <c r="AC82" s="7">
        <v>0.238</v>
      </c>
      <c r="AD82" s="125">
        <v>0.22766666666666668</v>
      </c>
      <c r="AE82" s="7">
        <v>0.239</v>
      </c>
      <c r="AF82" s="125">
        <v>0.20866666666666667</v>
      </c>
      <c r="AY82">
        <v>0.234</v>
      </c>
      <c r="AZ82">
        <v>0.237</v>
      </c>
      <c r="BA82">
        <v>0.172</v>
      </c>
      <c r="BB82">
        <v>0.134</v>
      </c>
    </row>
    <row r="83" spans="2:54" ht="12.75">
      <c r="B83" s="110">
        <v>434</v>
      </c>
      <c r="C83" s="125">
        <v>0.283</v>
      </c>
      <c r="D83" s="125">
        <v>0.3723</v>
      </c>
      <c r="E83" s="125">
        <v>0.2327</v>
      </c>
      <c r="F83" s="7">
        <v>0.2127</v>
      </c>
      <c r="G83" s="125">
        <v>0.2989</v>
      </c>
      <c r="H83" s="125">
        <v>0.206</v>
      </c>
      <c r="R83" s="7">
        <v>0.283</v>
      </c>
      <c r="S83" s="7">
        <v>0.212</v>
      </c>
      <c r="T83" s="7">
        <v>0.161</v>
      </c>
      <c r="U83" s="7">
        <v>0.15</v>
      </c>
      <c r="V83" s="7">
        <v>0.132</v>
      </c>
      <c r="W83" s="67">
        <v>0.14766666666666667</v>
      </c>
      <c r="X83" s="7">
        <v>0.123</v>
      </c>
      <c r="Y83" s="7">
        <v>0.183</v>
      </c>
      <c r="Z83" s="7">
        <v>0.17</v>
      </c>
      <c r="AA83" s="7">
        <v>0.284</v>
      </c>
      <c r="AB83" s="125">
        <v>0.2793333333333333</v>
      </c>
      <c r="AC83" s="7">
        <v>0.238</v>
      </c>
      <c r="AD83" s="125">
        <v>0.22799999999999998</v>
      </c>
      <c r="AE83" s="7">
        <v>0.238</v>
      </c>
      <c r="AF83" s="125">
        <v>0.20833333333333334</v>
      </c>
      <c r="AY83">
        <v>0.236</v>
      </c>
      <c r="AZ83">
        <v>0.241</v>
      </c>
      <c r="BA83">
        <v>0.177</v>
      </c>
      <c r="BB83">
        <v>0.136</v>
      </c>
    </row>
    <row r="84" spans="2:54" ht="12.75">
      <c r="B84" s="110">
        <v>435</v>
      </c>
      <c r="C84" s="125">
        <v>0.2841</v>
      </c>
      <c r="D84" s="125">
        <v>0.3763</v>
      </c>
      <c r="E84" s="125">
        <v>0.2365</v>
      </c>
      <c r="F84" s="7">
        <v>0.2166</v>
      </c>
      <c r="G84" s="125">
        <v>0.3045</v>
      </c>
      <c r="H84" s="125">
        <v>0.211</v>
      </c>
      <c r="R84" s="7">
        <v>0.288</v>
      </c>
      <c r="S84" s="7">
        <v>0.22</v>
      </c>
      <c r="T84" s="7">
        <v>0.165</v>
      </c>
      <c r="U84" s="7">
        <v>0.155</v>
      </c>
      <c r="V84" s="7">
        <v>0.136</v>
      </c>
      <c r="W84" s="67">
        <v>0.152</v>
      </c>
      <c r="X84" s="7">
        <v>0.124</v>
      </c>
      <c r="Y84" s="7">
        <v>0.186</v>
      </c>
      <c r="Z84" s="7">
        <v>0.175</v>
      </c>
      <c r="AA84" s="7">
        <v>0.285</v>
      </c>
      <c r="AB84" s="125">
        <v>0.2806666666666667</v>
      </c>
      <c r="AC84" s="7">
        <v>0.241</v>
      </c>
      <c r="AD84" s="125">
        <v>0.2293333333333333</v>
      </c>
      <c r="AE84" s="7">
        <v>0.239</v>
      </c>
      <c r="AF84" s="125">
        <v>0.209</v>
      </c>
      <c r="AY84">
        <v>0.236</v>
      </c>
      <c r="AZ84">
        <v>0.247</v>
      </c>
      <c r="BA84">
        <v>0.181</v>
      </c>
      <c r="BB84">
        <v>0.137</v>
      </c>
    </row>
    <row r="85" spans="2:54" ht="12.75">
      <c r="B85" s="110">
        <v>436</v>
      </c>
      <c r="C85" s="125">
        <v>0.2841</v>
      </c>
      <c r="D85" s="125">
        <v>0.3795</v>
      </c>
      <c r="E85" s="125">
        <v>0.241</v>
      </c>
      <c r="F85" s="7">
        <v>0.2205</v>
      </c>
      <c r="G85" s="125">
        <v>0.3114</v>
      </c>
      <c r="H85" s="125">
        <v>0.2145</v>
      </c>
      <c r="R85" s="7">
        <v>0.29</v>
      </c>
      <c r="S85" s="7">
        <v>0.223</v>
      </c>
      <c r="T85" s="7">
        <v>0.17</v>
      </c>
      <c r="U85" s="7">
        <v>0.158</v>
      </c>
      <c r="V85" s="7">
        <v>0.14</v>
      </c>
      <c r="W85" s="67">
        <v>0.156</v>
      </c>
      <c r="X85" s="7">
        <v>0.127</v>
      </c>
      <c r="Y85" s="7">
        <v>0.191</v>
      </c>
      <c r="Z85" s="7">
        <v>0.181</v>
      </c>
      <c r="AA85" s="7">
        <v>0.288</v>
      </c>
      <c r="AB85" s="125">
        <v>0.2843333333333333</v>
      </c>
      <c r="AC85" s="7">
        <v>0.245</v>
      </c>
      <c r="AD85" s="125">
        <v>0.23399999999999999</v>
      </c>
      <c r="AE85" s="7">
        <v>0.242</v>
      </c>
      <c r="AF85" s="125">
        <v>0.21233333333333335</v>
      </c>
      <c r="AY85">
        <v>0.238</v>
      </c>
      <c r="AZ85">
        <v>0.252</v>
      </c>
      <c r="BA85">
        <v>0.186</v>
      </c>
      <c r="BB85">
        <v>0.14</v>
      </c>
    </row>
    <row r="86" spans="2:54" ht="12.75">
      <c r="B86" s="110">
        <v>437</v>
      </c>
      <c r="C86" s="125">
        <v>0.2846</v>
      </c>
      <c r="D86" s="125">
        <v>0.3831</v>
      </c>
      <c r="E86" s="125">
        <v>0.2443</v>
      </c>
      <c r="F86" s="7">
        <v>0.2245</v>
      </c>
      <c r="G86" s="125">
        <v>0.316</v>
      </c>
      <c r="H86" s="125">
        <v>0.221</v>
      </c>
      <c r="R86" s="7">
        <v>0.292</v>
      </c>
      <c r="S86" s="7">
        <v>0.227</v>
      </c>
      <c r="T86" s="7">
        <v>0.175</v>
      </c>
      <c r="U86" s="7">
        <v>0.162</v>
      </c>
      <c r="V86" s="7">
        <v>0.144</v>
      </c>
      <c r="W86" s="67">
        <v>0.16033333333333333</v>
      </c>
      <c r="X86" s="7">
        <v>0.131</v>
      </c>
      <c r="Y86" s="7">
        <v>0.196</v>
      </c>
      <c r="Z86" s="7">
        <v>0.186</v>
      </c>
      <c r="AA86" s="7">
        <v>0.296</v>
      </c>
      <c r="AB86" s="125">
        <v>0.291</v>
      </c>
      <c r="AC86" s="7">
        <v>0.25</v>
      </c>
      <c r="AD86" s="125">
        <v>0.24033333333333332</v>
      </c>
      <c r="AE86" s="7">
        <v>0.25</v>
      </c>
      <c r="AF86" s="125">
        <v>0.217</v>
      </c>
      <c r="AY86">
        <v>0.238</v>
      </c>
      <c r="AZ86">
        <v>0.258</v>
      </c>
      <c r="BA86">
        <v>0.192</v>
      </c>
      <c r="BB86">
        <v>0.144</v>
      </c>
    </row>
    <row r="87" spans="2:54" ht="12.75">
      <c r="B87" s="110">
        <v>438</v>
      </c>
      <c r="C87" s="125">
        <v>0.2846</v>
      </c>
      <c r="D87" s="125">
        <v>0.3863</v>
      </c>
      <c r="E87" s="125">
        <v>0.2496</v>
      </c>
      <c r="F87" s="7">
        <v>0.2302</v>
      </c>
      <c r="G87" s="125">
        <v>0.3225</v>
      </c>
      <c r="H87" s="125">
        <v>0.2259</v>
      </c>
      <c r="R87" s="7">
        <v>0.295</v>
      </c>
      <c r="S87" s="7">
        <v>0.231</v>
      </c>
      <c r="T87" s="7">
        <v>0.18</v>
      </c>
      <c r="U87" s="7">
        <v>0.167</v>
      </c>
      <c r="V87" s="7">
        <v>0.146</v>
      </c>
      <c r="W87" s="67">
        <v>0.16433333333333333</v>
      </c>
      <c r="X87" s="7">
        <v>0.135</v>
      </c>
      <c r="Y87" s="7">
        <v>0.201</v>
      </c>
      <c r="Z87" s="7">
        <v>0.19</v>
      </c>
      <c r="AA87" s="7">
        <v>0.3</v>
      </c>
      <c r="AB87" s="125">
        <v>0.29533333333333334</v>
      </c>
      <c r="AC87" s="7">
        <v>0.253</v>
      </c>
      <c r="AD87" s="125">
        <v>0.245</v>
      </c>
      <c r="AE87" s="7">
        <v>0.255</v>
      </c>
      <c r="AF87" s="125">
        <v>0.22</v>
      </c>
      <c r="AY87">
        <v>0.239</v>
      </c>
      <c r="AZ87">
        <v>0.265</v>
      </c>
      <c r="BA87">
        <v>0.199</v>
      </c>
      <c r="BB87">
        <v>0.148</v>
      </c>
    </row>
    <row r="88" spans="2:54" ht="12.75">
      <c r="B88" s="110">
        <v>439</v>
      </c>
      <c r="C88" s="125">
        <v>0.286</v>
      </c>
      <c r="D88" s="125">
        <v>0.3884</v>
      </c>
      <c r="E88" s="125">
        <v>0.2545</v>
      </c>
      <c r="F88" s="7">
        <v>0.2352</v>
      </c>
      <c r="G88" s="125">
        <v>0.3291</v>
      </c>
      <c r="H88" s="125">
        <v>0.2314</v>
      </c>
      <c r="R88" s="7">
        <v>0.295</v>
      </c>
      <c r="S88" s="7">
        <v>0.235</v>
      </c>
      <c r="T88" s="7">
        <v>0.183</v>
      </c>
      <c r="U88" s="7">
        <v>0.172</v>
      </c>
      <c r="V88" s="7">
        <v>0.15</v>
      </c>
      <c r="W88" s="67">
        <v>0.16833333333333333</v>
      </c>
      <c r="X88" s="7">
        <v>0.138</v>
      </c>
      <c r="Y88" s="7">
        <v>0.205</v>
      </c>
      <c r="Z88" s="7">
        <v>0.192</v>
      </c>
      <c r="AA88" s="7">
        <v>0.302</v>
      </c>
      <c r="AB88" s="125">
        <v>0.29833333333333334</v>
      </c>
      <c r="AC88" s="7">
        <v>0.257</v>
      </c>
      <c r="AD88" s="125">
        <v>0.24866666666666667</v>
      </c>
      <c r="AE88" s="7">
        <v>0.255</v>
      </c>
      <c r="AF88" s="125">
        <v>0.2213333333333333</v>
      </c>
      <c r="AY88">
        <v>0.239</v>
      </c>
      <c r="AZ88">
        <v>0.271</v>
      </c>
      <c r="BA88">
        <v>0.204</v>
      </c>
      <c r="BB88">
        <v>0.151</v>
      </c>
    </row>
    <row r="89" spans="2:54" ht="12.75">
      <c r="B89" s="110">
        <v>440</v>
      </c>
      <c r="C89" s="125">
        <v>0.2863</v>
      </c>
      <c r="D89" s="125">
        <v>0.3919</v>
      </c>
      <c r="E89" s="125">
        <v>0.2592</v>
      </c>
      <c r="F89" s="7">
        <v>0.2396</v>
      </c>
      <c r="G89" s="125">
        <v>0.335</v>
      </c>
      <c r="H89" s="125">
        <v>0.2366</v>
      </c>
      <c r="R89" s="7">
        <v>0.296</v>
      </c>
      <c r="S89" s="7">
        <v>0.238</v>
      </c>
      <c r="T89" s="7">
        <v>0.187</v>
      </c>
      <c r="U89" s="7">
        <v>0.176</v>
      </c>
      <c r="V89" s="7">
        <v>0.156</v>
      </c>
      <c r="W89" s="67">
        <v>0.17300000000000001</v>
      </c>
      <c r="X89" s="7">
        <v>0.141</v>
      </c>
      <c r="Y89" s="7">
        <v>0.21</v>
      </c>
      <c r="Z89" s="7">
        <v>0.195</v>
      </c>
      <c r="AA89" s="7">
        <v>0.305</v>
      </c>
      <c r="AB89" s="125">
        <v>0.3016666666666667</v>
      </c>
      <c r="AC89" s="7">
        <v>0.265</v>
      </c>
      <c r="AD89" s="125">
        <v>0.25533333333333336</v>
      </c>
      <c r="AE89" s="7">
        <v>0.257</v>
      </c>
      <c r="AF89" s="125">
        <v>0.2233333333333333</v>
      </c>
      <c r="AY89">
        <v>0.24</v>
      </c>
      <c r="AZ89">
        <v>0.278</v>
      </c>
      <c r="BA89">
        <v>0.212</v>
      </c>
      <c r="BB89">
        <v>0.156</v>
      </c>
    </row>
    <row r="90" spans="2:54" ht="12.75">
      <c r="B90" s="110">
        <v>441</v>
      </c>
      <c r="C90" s="125">
        <v>0.2865</v>
      </c>
      <c r="D90" s="125">
        <v>0.3952</v>
      </c>
      <c r="E90" s="125">
        <v>0.2637</v>
      </c>
      <c r="F90" s="7">
        <v>0.2438</v>
      </c>
      <c r="G90" s="125">
        <v>0.3401</v>
      </c>
      <c r="H90" s="125">
        <v>0.2422</v>
      </c>
      <c r="R90" s="7">
        <v>0.298</v>
      </c>
      <c r="S90" s="7">
        <v>0.244</v>
      </c>
      <c r="T90" s="7">
        <v>0.193</v>
      </c>
      <c r="U90" s="7">
        <v>0.18</v>
      </c>
      <c r="V90" s="7">
        <v>0.161</v>
      </c>
      <c r="W90" s="67">
        <v>0.17800000000000002</v>
      </c>
      <c r="X90" s="7">
        <v>0.147</v>
      </c>
      <c r="Y90" s="7">
        <v>0.218</v>
      </c>
      <c r="Z90" s="7">
        <v>0.199</v>
      </c>
      <c r="AA90" s="7">
        <v>0.31</v>
      </c>
      <c r="AB90" s="125">
        <v>0.3066666666666667</v>
      </c>
      <c r="AC90" s="7">
        <v>0.273</v>
      </c>
      <c r="AD90" s="125">
        <v>0.262</v>
      </c>
      <c r="AE90" s="7">
        <v>0.26</v>
      </c>
      <c r="AF90" s="125">
        <v>0.22599999999999998</v>
      </c>
      <c r="AY90">
        <v>0.241</v>
      </c>
      <c r="AZ90">
        <v>0.285</v>
      </c>
      <c r="BA90">
        <v>0.218</v>
      </c>
      <c r="BB90">
        <v>0.161</v>
      </c>
    </row>
    <row r="91" spans="2:54" ht="12.75">
      <c r="B91" s="110">
        <v>442</v>
      </c>
      <c r="C91" s="125">
        <v>0.2859</v>
      </c>
      <c r="D91" s="125">
        <v>0.3936</v>
      </c>
      <c r="E91" s="125">
        <v>0.2695</v>
      </c>
      <c r="F91" s="7">
        <v>0.2496</v>
      </c>
      <c r="G91" s="125">
        <v>0.3449</v>
      </c>
      <c r="H91" s="125">
        <v>0.2485</v>
      </c>
      <c r="R91" s="7">
        <v>0.3</v>
      </c>
      <c r="S91" s="7">
        <v>0.25</v>
      </c>
      <c r="T91" s="7">
        <v>0.197</v>
      </c>
      <c r="U91" s="7">
        <v>0.183</v>
      </c>
      <c r="V91" s="7">
        <v>0.164</v>
      </c>
      <c r="W91" s="67">
        <v>0.18133333333333335</v>
      </c>
      <c r="X91" s="7">
        <v>0.15</v>
      </c>
      <c r="Y91" s="7">
        <v>0.227</v>
      </c>
      <c r="Z91" s="7">
        <v>0.203</v>
      </c>
      <c r="AA91" s="7">
        <v>0.313</v>
      </c>
      <c r="AB91" s="125">
        <v>0.31133333333333335</v>
      </c>
      <c r="AC91" s="7">
        <v>0.278</v>
      </c>
      <c r="AD91" s="125">
        <v>0.26666666666666666</v>
      </c>
      <c r="AE91" s="7">
        <v>0.262</v>
      </c>
      <c r="AF91" s="125">
        <v>0.22799999999999998</v>
      </c>
      <c r="AY91">
        <v>0.241</v>
      </c>
      <c r="AZ91">
        <v>0.293</v>
      </c>
      <c r="BA91">
        <v>0.225</v>
      </c>
      <c r="BB91">
        <v>0.167</v>
      </c>
    </row>
    <row r="92" spans="2:54" ht="12.75">
      <c r="B92" s="110">
        <v>443</v>
      </c>
      <c r="C92" s="125">
        <v>0.2868</v>
      </c>
      <c r="D92" s="125">
        <v>0.3943</v>
      </c>
      <c r="E92" s="125">
        <v>0.2715</v>
      </c>
      <c r="F92" s="7">
        <v>0.2534</v>
      </c>
      <c r="G92" s="125">
        <v>0.3493</v>
      </c>
      <c r="H92" s="125">
        <v>0.2529</v>
      </c>
      <c r="R92" s="7">
        <v>0.301</v>
      </c>
      <c r="S92" s="7">
        <v>0.253</v>
      </c>
      <c r="T92" s="7">
        <v>0.199</v>
      </c>
      <c r="U92" s="7">
        <v>0.187</v>
      </c>
      <c r="V92" s="7">
        <v>0.166</v>
      </c>
      <c r="W92" s="67">
        <v>0.18400000000000002</v>
      </c>
      <c r="X92" s="7">
        <v>0.153</v>
      </c>
      <c r="Y92" s="7">
        <v>0.234</v>
      </c>
      <c r="Z92" s="7">
        <v>0.207</v>
      </c>
      <c r="AA92" s="7">
        <v>0.319</v>
      </c>
      <c r="AB92" s="125">
        <v>0.3176666666666667</v>
      </c>
      <c r="AC92" s="7">
        <v>0.283</v>
      </c>
      <c r="AD92" s="125">
        <v>0.27199999999999996</v>
      </c>
      <c r="AE92" s="7">
        <v>0.262</v>
      </c>
      <c r="AF92" s="125">
        <v>0.23</v>
      </c>
      <c r="AY92">
        <v>0.241</v>
      </c>
      <c r="AZ92">
        <v>0.299</v>
      </c>
      <c r="BA92">
        <v>0.23</v>
      </c>
      <c r="BB92">
        <v>0.172</v>
      </c>
    </row>
    <row r="93" spans="2:54" ht="12.75">
      <c r="B93" s="110">
        <v>444</v>
      </c>
      <c r="C93" s="125">
        <v>0.2848</v>
      </c>
      <c r="D93" s="125">
        <v>0.3959</v>
      </c>
      <c r="E93" s="125">
        <v>0.2762</v>
      </c>
      <c r="F93" s="7">
        <v>0.2579</v>
      </c>
      <c r="G93" s="125">
        <v>0.3546</v>
      </c>
      <c r="H93" s="125">
        <v>0.2567</v>
      </c>
      <c r="R93" s="7">
        <v>0.302</v>
      </c>
      <c r="S93" s="7">
        <v>0.255</v>
      </c>
      <c r="T93" s="7">
        <v>0.202</v>
      </c>
      <c r="U93" s="7">
        <v>0.191</v>
      </c>
      <c r="V93" s="7">
        <v>0.167</v>
      </c>
      <c r="W93" s="67">
        <v>0.18666666666666668</v>
      </c>
      <c r="X93" s="7">
        <v>0.156</v>
      </c>
      <c r="Y93" s="7">
        <v>0.24</v>
      </c>
      <c r="Z93" s="7">
        <v>0.21</v>
      </c>
      <c r="AA93" s="7">
        <v>0.326</v>
      </c>
      <c r="AB93" s="125">
        <v>0.324</v>
      </c>
      <c r="AC93" s="7">
        <v>0.289</v>
      </c>
      <c r="AD93" s="125">
        <v>0.27799999999999997</v>
      </c>
      <c r="AE93" s="7">
        <v>0.267</v>
      </c>
      <c r="AF93" s="125">
        <v>0.23399999999999999</v>
      </c>
      <c r="AY93">
        <v>0.241</v>
      </c>
      <c r="AZ93">
        <v>0.306</v>
      </c>
      <c r="BA93">
        <v>0.236</v>
      </c>
      <c r="BB93">
        <v>0.178</v>
      </c>
    </row>
    <row r="94" spans="2:54" ht="12.75">
      <c r="B94" s="110">
        <v>445</v>
      </c>
      <c r="C94" s="125">
        <v>0.2843</v>
      </c>
      <c r="D94" s="125">
        <v>0.3974</v>
      </c>
      <c r="E94" s="125">
        <v>0.2797</v>
      </c>
      <c r="F94" s="7">
        <v>0.2612</v>
      </c>
      <c r="G94" s="125">
        <v>0.3582</v>
      </c>
      <c r="H94" s="125">
        <v>0.2623</v>
      </c>
      <c r="R94" s="7">
        <v>0.302</v>
      </c>
      <c r="S94" s="7">
        <v>0.257</v>
      </c>
      <c r="T94" s="7">
        <v>0.207</v>
      </c>
      <c r="U94" s="7">
        <v>0.193</v>
      </c>
      <c r="V94" s="7">
        <v>0.172</v>
      </c>
      <c r="W94" s="67">
        <v>0.19066666666666668</v>
      </c>
      <c r="X94" s="7">
        <v>0.16</v>
      </c>
      <c r="Y94" s="7">
        <v>0.247</v>
      </c>
      <c r="Z94" s="7">
        <v>0.213</v>
      </c>
      <c r="AA94" s="7">
        <v>0.332</v>
      </c>
      <c r="AB94" s="125">
        <v>0.32899999999999996</v>
      </c>
      <c r="AC94" s="7">
        <v>0.298</v>
      </c>
      <c r="AD94" s="125">
        <v>0.285</v>
      </c>
      <c r="AE94" s="7">
        <v>0.273</v>
      </c>
      <c r="AF94" s="125">
        <v>0.239</v>
      </c>
      <c r="AY94">
        <v>0.241</v>
      </c>
      <c r="AZ94">
        <v>0.311</v>
      </c>
      <c r="BA94">
        <v>0.241</v>
      </c>
      <c r="BB94">
        <v>0.183</v>
      </c>
    </row>
    <row r="95" spans="2:54" ht="12.75">
      <c r="B95" s="110">
        <v>446</v>
      </c>
      <c r="C95" s="125">
        <v>0.284</v>
      </c>
      <c r="D95" s="125">
        <v>0.3991</v>
      </c>
      <c r="E95" s="125">
        <v>0.2845</v>
      </c>
      <c r="F95" s="7">
        <v>0.2657</v>
      </c>
      <c r="G95" s="125">
        <v>0.3634</v>
      </c>
      <c r="H95" s="125">
        <v>0.2665</v>
      </c>
      <c r="R95" s="7">
        <v>0.303</v>
      </c>
      <c r="S95" s="7">
        <v>0.258</v>
      </c>
      <c r="T95" s="7">
        <v>0.21</v>
      </c>
      <c r="U95" s="7">
        <v>0.195</v>
      </c>
      <c r="V95" s="7">
        <v>0.176</v>
      </c>
      <c r="W95" s="67">
        <v>0.19366666666666665</v>
      </c>
      <c r="X95" s="7">
        <v>0.164</v>
      </c>
      <c r="Y95" s="7">
        <v>0.253</v>
      </c>
      <c r="Z95" s="7">
        <v>0.216</v>
      </c>
      <c r="AA95" s="7">
        <v>0.337</v>
      </c>
      <c r="AB95" s="125">
        <v>0.3336666666666666</v>
      </c>
      <c r="AC95" s="7">
        <v>0.305</v>
      </c>
      <c r="AD95" s="125">
        <v>0.29066666666666663</v>
      </c>
      <c r="AE95" s="7">
        <v>0.278</v>
      </c>
      <c r="AF95" s="125">
        <v>0.243</v>
      </c>
      <c r="AY95">
        <v>0.241</v>
      </c>
      <c r="AZ95">
        <v>0.317</v>
      </c>
      <c r="BA95">
        <v>0.246</v>
      </c>
      <c r="BB95">
        <v>0.189</v>
      </c>
    </row>
    <row r="96" spans="2:54" ht="12.75">
      <c r="B96" s="110">
        <v>447</v>
      </c>
      <c r="C96" s="125">
        <v>0.2845</v>
      </c>
      <c r="D96" s="125">
        <v>0.3985</v>
      </c>
      <c r="E96" s="125">
        <v>0.288</v>
      </c>
      <c r="F96" s="7">
        <v>0.2684</v>
      </c>
      <c r="G96" s="125">
        <v>0.3662</v>
      </c>
      <c r="H96" s="125">
        <v>0.2701</v>
      </c>
      <c r="R96" s="7">
        <v>0.303</v>
      </c>
      <c r="S96" s="7">
        <v>0.263</v>
      </c>
      <c r="T96" s="7">
        <v>0.212</v>
      </c>
      <c r="U96" s="7">
        <v>0.198</v>
      </c>
      <c r="V96" s="7">
        <v>0.178</v>
      </c>
      <c r="W96" s="67">
        <v>0.19600000000000004</v>
      </c>
      <c r="X96" s="7">
        <v>0.169</v>
      </c>
      <c r="Y96" s="7">
        <v>0.26</v>
      </c>
      <c r="Z96" s="7">
        <v>0.218</v>
      </c>
      <c r="AA96" s="7">
        <v>0.343</v>
      </c>
      <c r="AB96" s="125">
        <v>0.33966666666666673</v>
      </c>
      <c r="AC96" s="7">
        <v>0.311</v>
      </c>
      <c r="AD96" s="125">
        <v>0.29633333333333334</v>
      </c>
      <c r="AE96" s="7">
        <v>0.282</v>
      </c>
      <c r="AF96" s="125">
        <v>0.247</v>
      </c>
      <c r="AY96">
        <v>0.241</v>
      </c>
      <c r="AZ96">
        <v>0.322</v>
      </c>
      <c r="BA96">
        <v>0.25</v>
      </c>
      <c r="BB96">
        <v>0.193</v>
      </c>
    </row>
    <row r="97" spans="2:54" ht="12.75">
      <c r="B97" s="110">
        <v>448</v>
      </c>
      <c r="C97" s="125">
        <v>0.284</v>
      </c>
      <c r="D97" s="125">
        <v>0.3991</v>
      </c>
      <c r="E97" s="125">
        <v>0.2911</v>
      </c>
      <c r="F97" s="7">
        <v>0.2723</v>
      </c>
      <c r="G97" s="125">
        <v>0.3684</v>
      </c>
      <c r="H97" s="125">
        <v>0.2725</v>
      </c>
      <c r="R97" s="7">
        <v>0.303</v>
      </c>
      <c r="S97" s="7">
        <v>0.266</v>
      </c>
      <c r="T97" s="7">
        <v>0.217</v>
      </c>
      <c r="U97" s="7">
        <v>0.202</v>
      </c>
      <c r="V97" s="7">
        <v>0.18</v>
      </c>
      <c r="W97" s="67">
        <v>0.19966666666666666</v>
      </c>
      <c r="X97" s="7">
        <v>0.173</v>
      </c>
      <c r="Y97" s="7">
        <v>0.267</v>
      </c>
      <c r="Z97" s="7">
        <v>0.22</v>
      </c>
      <c r="AA97" s="7">
        <v>0.347</v>
      </c>
      <c r="AB97" s="125">
        <v>0.3443333333333333</v>
      </c>
      <c r="AC97" s="7">
        <v>0.317</v>
      </c>
      <c r="AD97" s="125">
        <v>0.303</v>
      </c>
      <c r="AE97" s="7">
        <v>0.285</v>
      </c>
      <c r="AF97" s="125">
        <v>0.25033333333333335</v>
      </c>
      <c r="AY97">
        <v>0.24</v>
      </c>
      <c r="AZ97">
        <v>0.326</v>
      </c>
      <c r="BA97">
        <v>0.254</v>
      </c>
      <c r="BB97">
        <v>0.198</v>
      </c>
    </row>
    <row r="98" spans="2:54" ht="12.75">
      <c r="B98" s="110">
        <v>449</v>
      </c>
      <c r="C98" s="125">
        <v>0.2834</v>
      </c>
      <c r="D98" s="125">
        <v>0.3992</v>
      </c>
      <c r="E98" s="125">
        <v>0.2946</v>
      </c>
      <c r="F98" s="7">
        <v>0.2758</v>
      </c>
      <c r="G98" s="125">
        <v>0.3714</v>
      </c>
      <c r="H98" s="125">
        <v>0.2759</v>
      </c>
      <c r="R98" s="7">
        <v>0.302</v>
      </c>
      <c r="S98" s="7">
        <v>0.268</v>
      </c>
      <c r="T98" s="7">
        <v>0.219</v>
      </c>
      <c r="U98" s="7">
        <v>0.205</v>
      </c>
      <c r="V98" s="7">
        <v>0.183</v>
      </c>
      <c r="W98" s="67">
        <v>0.20233333333333334</v>
      </c>
      <c r="X98" s="7">
        <v>0.178</v>
      </c>
      <c r="Y98" s="7">
        <v>0.273</v>
      </c>
      <c r="Z98" s="7">
        <v>0.221</v>
      </c>
      <c r="AA98" s="7">
        <v>0.347</v>
      </c>
      <c r="AB98" s="125">
        <v>0.3463333333333333</v>
      </c>
      <c r="AC98" s="7">
        <v>0.32</v>
      </c>
      <c r="AD98" s="125">
        <v>0.30600000000000005</v>
      </c>
      <c r="AE98" s="7">
        <v>0.288</v>
      </c>
      <c r="AF98" s="125">
        <v>0.25233333333333335</v>
      </c>
      <c r="AY98">
        <v>0.24</v>
      </c>
      <c r="AZ98">
        <v>0.33</v>
      </c>
      <c r="BA98">
        <v>0.257</v>
      </c>
      <c r="BB98">
        <v>0.203</v>
      </c>
    </row>
    <row r="99" spans="2:54" ht="12.75">
      <c r="B99" s="110">
        <v>450</v>
      </c>
      <c r="C99" s="125">
        <v>0.2836</v>
      </c>
      <c r="D99" s="125">
        <v>0.399</v>
      </c>
      <c r="E99" s="125">
        <v>0.2975</v>
      </c>
      <c r="F99" s="7">
        <v>0.2784</v>
      </c>
      <c r="G99" s="125">
        <v>0.3742</v>
      </c>
      <c r="H99" s="125">
        <v>0.2778</v>
      </c>
      <c r="R99" s="7">
        <v>0.302</v>
      </c>
      <c r="S99" s="7">
        <v>0.269</v>
      </c>
      <c r="T99" s="7">
        <v>0.219</v>
      </c>
      <c r="U99" s="7">
        <v>0.207</v>
      </c>
      <c r="V99" s="7">
        <v>0.185</v>
      </c>
      <c r="W99" s="67">
        <v>0.20366666666666666</v>
      </c>
      <c r="X99" s="7">
        <v>0.181</v>
      </c>
      <c r="Y99" s="7">
        <v>0.277</v>
      </c>
      <c r="Z99" s="7">
        <v>0.222</v>
      </c>
      <c r="AA99" s="7">
        <v>0.351</v>
      </c>
      <c r="AB99" s="125">
        <v>0.349</v>
      </c>
      <c r="AC99" s="7">
        <v>0.324</v>
      </c>
      <c r="AD99" s="125">
        <v>0.3093333333333334</v>
      </c>
      <c r="AE99" s="7">
        <v>0.29</v>
      </c>
      <c r="AF99" s="125">
        <v>0.25466666666666665</v>
      </c>
      <c r="AY99">
        <v>0.239</v>
      </c>
      <c r="AZ99">
        <v>0.333</v>
      </c>
      <c r="BA99">
        <v>0.26</v>
      </c>
      <c r="BB99">
        <v>0.207</v>
      </c>
    </row>
    <row r="100" spans="2:54" ht="12.75">
      <c r="B100" s="110">
        <v>451</v>
      </c>
      <c r="C100" s="125">
        <v>0.2838</v>
      </c>
      <c r="D100" s="125">
        <v>0.3991</v>
      </c>
      <c r="E100" s="125">
        <v>0.2997</v>
      </c>
      <c r="F100" s="7">
        <v>0.28</v>
      </c>
      <c r="G100" s="125">
        <v>0.3725</v>
      </c>
      <c r="H100" s="125">
        <v>0.2816</v>
      </c>
      <c r="R100" s="7">
        <v>0.301</v>
      </c>
      <c r="S100" s="7">
        <v>0.27</v>
      </c>
      <c r="T100" s="7">
        <v>0.218</v>
      </c>
      <c r="U100" s="7">
        <v>0.208</v>
      </c>
      <c r="V100" s="7">
        <v>0.188</v>
      </c>
      <c r="W100" s="67">
        <v>0.20466666666666666</v>
      </c>
      <c r="X100" s="7">
        <v>0.182</v>
      </c>
      <c r="Y100" s="7">
        <v>0.281</v>
      </c>
      <c r="Z100" s="7">
        <v>0.224</v>
      </c>
      <c r="AA100" s="7">
        <v>0.355</v>
      </c>
      <c r="AB100" s="125">
        <v>0.35233333333333333</v>
      </c>
      <c r="AC100" s="7">
        <v>0.329</v>
      </c>
      <c r="AD100" s="125">
        <v>0.3136666666666667</v>
      </c>
      <c r="AE100" s="7">
        <v>0.295</v>
      </c>
      <c r="AF100" s="125">
        <v>0.25966666666666666</v>
      </c>
      <c r="AY100">
        <v>0.24</v>
      </c>
      <c r="AZ100">
        <v>0.336</v>
      </c>
      <c r="BA100">
        <v>0.262</v>
      </c>
      <c r="BB100">
        <v>0.211</v>
      </c>
    </row>
    <row r="101" spans="2:54" ht="12.75">
      <c r="B101" s="110">
        <v>452</v>
      </c>
      <c r="C101" s="125">
        <v>0.2831</v>
      </c>
      <c r="D101" s="125">
        <v>0.3984</v>
      </c>
      <c r="E101" s="125">
        <v>0.3016</v>
      </c>
      <c r="F101" s="7">
        <v>0.2797</v>
      </c>
      <c r="G101" s="125">
        <v>0.3736</v>
      </c>
      <c r="H101" s="125">
        <v>0.2832</v>
      </c>
      <c r="R101" s="7">
        <v>0.3</v>
      </c>
      <c r="S101" s="7">
        <v>0.269</v>
      </c>
      <c r="T101" s="7">
        <v>0.218</v>
      </c>
      <c r="U101" s="7">
        <v>0.208</v>
      </c>
      <c r="V101" s="7">
        <v>0.189</v>
      </c>
      <c r="W101" s="67">
        <v>0.205</v>
      </c>
      <c r="X101" s="7">
        <v>0.184</v>
      </c>
      <c r="Y101" s="7">
        <v>0.284</v>
      </c>
      <c r="Z101" s="7">
        <v>0.224</v>
      </c>
      <c r="AA101" s="7">
        <v>0.359</v>
      </c>
      <c r="AB101" s="125">
        <v>0.35533333333333333</v>
      </c>
      <c r="AC101" s="7">
        <v>0.334</v>
      </c>
      <c r="AD101" s="125">
        <v>0.31833333333333336</v>
      </c>
      <c r="AE101" s="7">
        <v>0.3</v>
      </c>
      <c r="AF101" s="125">
        <v>0.26399999999999996</v>
      </c>
      <c r="AY101">
        <v>0.24</v>
      </c>
      <c r="AZ101">
        <v>0.34</v>
      </c>
      <c r="BA101">
        <v>0.264</v>
      </c>
      <c r="BB101">
        <v>0.215</v>
      </c>
    </row>
    <row r="102" spans="2:54" ht="12.75">
      <c r="B102" s="110">
        <v>453</v>
      </c>
      <c r="C102" s="125">
        <v>0.2841</v>
      </c>
      <c r="D102" s="125">
        <v>0.3968</v>
      </c>
      <c r="E102" s="125">
        <v>0.3039</v>
      </c>
      <c r="F102" s="7">
        <v>0.2815</v>
      </c>
      <c r="G102" s="125">
        <v>0.3747</v>
      </c>
      <c r="H102" s="125">
        <v>0.2842</v>
      </c>
      <c r="R102" s="7">
        <v>0.3</v>
      </c>
      <c r="S102" s="7">
        <v>0.269</v>
      </c>
      <c r="T102" s="7">
        <v>0.219</v>
      </c>
      <c r="U102" s="7">
        <v>0.209</v>
      </c>
      <c r="V102" s="7">
        <v>0.19</v>
      </c>
      <c r="W102" s="67">
        <v>0.206</v>
      </c>
      <c r="X102" s="7">
        <v>0.186</v>
      </c>
      <c r="Y102" s="7">
        <v>0.288</v>
      </c>
      <c r="Z102" s="7">
        <v>0.224</v>
      </c>
      <c r="AA102" s="7">
        <v>0.358</v>
      </c>
      <c r="AB102" s="125">
        <v>0.357</v>
      </c>
      <c r="AC102" s="7">
        <v>0.335</v>
      </c>
      <c r="AD102" s="125">
        <v>0.3203333333333333</v>
      </c>
      <c r="AE102" s="7">
        <v>0.303</v>
      </c>
      <c r="AF102" s="125">
        <v>0.2663333333333333</v>
      </c>
      <c r="AY102">
        <v>0.241</v>
      </c>
      <c r="AZ102">
        <v>0.341</v>
      </c>
      <c r="BA102">
        <v>0.266</v>
      </c>
      <c r="BB102">
        <v>0.219</v>
      </c>
    </row>
    <row r="103" spans="2:54" ht="12.75">
      <c r="B103" s="110">
        <v>454</v>
      </c>
      <c r="C103" s="125">
        <v>0.285</v>
      </c>
      <c r="D103" s="125">
        <v>0.3973</v>
      </c>
      <c r="E103" s="125">
        <v>0.305</v>
      </c>
      <c r="F103" s="7">
        <v>0.2821</v>
      </c>
      <c r="G103" s="125">
        <v>0.3757</v>
      </c>
      <c r="H103" s="125">
        <v>0.2864</v>
      </c>
      <c r="R103" s="7">
        <v>0.302</v>
      </c>
      <c r="S103" s="7">
        <v>0.272</v>
      </c>
      <c r="T103" s="7">
        <v>0.221</v>
      </c>
      <c r="U103" s="7">
        <v>0.21</v>
      </c>
      <c r="V103" s="7">
        <v>0.192</v>
      </c>
      <c r="W103" s="67">
        <v>0.20766666666666667</v>
      </c>
      <c r="X103" s="7">
        <v>0.188</v>
      </c>
      <c r="Y103" s="7">
        <v>0.293</v>
      </c>
      <c r="Z103" s="7">
        <v>0.225</v>
      </c>
      <c r="AA103" s="7">
        <v>0.359</v>
      </c>
      <c r="AB103" s="125">
        <v>0.35833333333333334</v>
      </c>
      <c r="AC103" s="7">
        <v>0.336</v>
      </c>
      <c r="AD103" s="125">
        <v>0.3213333333333333</v>
      </c>
      <c r="AE103" s="7">
        <v>0.304</v>
      </c>
      <c r="AF103" s="125">
        <v>0.26799999999999996</v>
      </c>
      <c r="AY103">
        <v>0.241</v>
      </c>
      <c r="AZ103">
        <v>0.344</v>
      </c>
      <c r="BA103">
        <v>0.268</v>
      </c>
      <c r="BB103">
        <v>0.222</v>
      </c>
    </row>
    <row r="104" spans="2:54" ht="12.75">
      <c r="B104" s="110">
        <v>455</v>
      </c>
      <c r="C104" s="125">
        <v>0.2853</v>
      </c>
      <c r="D104" s="125">
        <v>0.3961</v>
      </c>
      <c r="E104" s="125">
        <v>0.3067</v>
      </c>
      <c r="F104" s="7">
        <v>0.285</v>
      </c>
      <c r="G104" s="125">
        <v>0.3762</v>
      </c>
      <c r="H104" s="125">
        <v>0.2844</v>
      </c>
      <c r="R104" s="7">
        <v>0.303</v>
      </c>
      <c r="S104" s="7">
        <v>0.272</v>
      </c>
      <c r="T104" s="7">
        <v>0.222</v>
      </c>
      <c r="U104" s="7">
        <v>0.211</v>
      </c>
      <c r="V104" s="7">
        <v>0.193</v>
      </c>
      <c r="W104" s="67">
        <v>0.20866666666666667</v>
      </c>
      <c r="X104" s="7">
        <v>0.191</v>
      </c>
      <c r="Y104" s="7">
        <v>0.296</v>
      </c>
      <c r="Z104" s="7">
        <v>0.228</v>
      </c>
      <c r="AA104" s="7">
        <v>0.362</v>
      </c>
      <c r="AB104" s="125">
        <v>0.36166666666666664</v>
      </c>
      <c r="AC104" s="7">
        <v>0.34</v>
      </c>
      <c r="AD104" s="125">
        <v>0.32466666666666666</v>
      </c>
      <c r="AE104" s="7">
        <v>0.311</v>
      </c>
      <c r="AF104" s="125">
        <v>0.27266666666666667</v>
      </c>
      <c r="AY104">
        <v>0.242</v>
      </c>
      <c r="AZ104">
        <v>0.344</v>
      </c>
      <c r="BA104">
        <v>0.269</v>
      </c>
      <c r="BB104">
        <v>0.225</v>
      </c>
    </row>
    <row r="105" spans="2:54" ht="12.75">
      <c r="B105" s="110">
        <v>456</v>
      </c>
      <c r="C105" s="125">
        <v>0.2869</v>
      </c>
      <c r="D105" s="125">
        <v>0.395</v>
      </c>
      <c r="E105" s="125">
        <v>0.3075</v>
      </c>
      <c r="F105" s="7">
        <v>0.2849</v>
      </c>
      <c r="G105" s="125">
        <v>0.3769</v>
      </c>
      <c r="H105" s="125">
        <v>0.2857</v>
      </c>
      <c r="R105" s="7">
        <v>0.301</v>
      </c>
      <c r="S105" s="7">
        <v>0.269</v>
      </c>
      <c r="T105" s="7">
        <v>0.221</v>
      </c>
      <c r="U105" s="7">
        <v>0.211</v>
      </c>
      <c r="V105" s="7">
        <v>0.192</v>
      </c>
      <c r="W105" s="67">
        <v>0.208</v>
      </c>
      <c r="X105" s="7">
        <v>0.193</v>
      </c>
      <c r="Y105" s="7">
        <v>0.296</v>
      </c>
      <c r="Z105" s="7">
        <v>0.231</v>
      </c>
      <c r="AA105" s="7">
        <v>0.366</v>
      </c>
      <c r="AB105" s="125">
        <v>0.36533333333333334</v>
      </c>
      <c r="AC105" s="7">
        <v>0.343</v>
      </c>
      <c r="AD105" s="125">
        <v>0.327</v>
      </c>
      <c r="AE105" s="7">
        <v>0.317</v>
      </c>
      <c r="AF105" s="125">
        <v>0.2776666666666667</v>
      </c>
      <c r="AY105">
        <v>0.243</v>
      </c>
      <c r="AZ105">
        <v>0.345</v>
      </c>
      <c r="BA105">
        <v>0.27</v>
      </c>
      <c r="BB105">
        <v>0.227</v>
      </c>
    </row>
    <row r="106" spans="2:54" ht="12.75">
      <c r="B106" s="110">
        <v>457</v>
      </c>
      <c r="C106" s="125">
        <v>0.2875</v>
      </c>
      <c r="D106" s="125">
        <v>0.3935</v>
      </c>
      <c r="E106" s="125">
        <v>0.308</v>
      </c>
      <c r="F106" s="7">
        <v>0.2858</v>
      </c>
      <c r="G106" s="125">
        <v>0.3771</v>
      </c>
      <c r="H106" s="125">
        <v>0.2861</v>
      </c>
      <c r="R106" s="7">
        <v>0.298</v>
      </c>
      <c r="S106" s="7">
        <v>0.267</v>
      </c>
      <c r="T106" s="7">
        <v>0.221</v>
      </c>
      <c r="U106" s="7">
        <v>0.212</v>
      </c>
      <c r="V106" s="7">
        <v>0.192</v>
      </c>
      <c r="W106" s="67">
        <v>0.20833333333333334</v>
      </c>
      <c r="X106" s="7">
        <v>0.195</v>
      </c>
      <c r="Y106" s="7">
        <v>0.296</v>
      </c>
      <c r="Z106" s="7">
        <v>0.234</v>
      </c>
      <c r="AA106" s="7">
        <v>0.366</v>
      </c>
      <c r="AB106" s="125">
        <v>0.36600000000000005</v>
      </c>
      <c r="AC106" s="7">
        <v>0.346</v>
      </c>
      <c r="AD106" s="125">
        <v>0.32899999999999996</v>
      </c>
      <c r="AE106" s="7">
        <v>0.32</v>
      </c>
      <c r="AF106" s="125">
        <v>0.2823333333333334</v>
      </c>
      <c r="AY106">
        <v>0.245</v>
      </c>
      <c r="AZ106">
        <v>0.346</v>
      </c>
      <c r="BA106">
        <v>0.27</v>
      </c>
      <c r="BB106">
        <v>0.23</v>
      </c>
    </row>
    <row r="107" spans="2:54" ht="12.75">
      <c r="B107" s="110">
        <v>458</v>
      </c>
      <c r="C107" s="125">
        <v>0.2886</v>
      </c>
      <c r="D107" s="125">
        <v>0.3936</v>
      </c>
      <c r="E107" s="125">
        <v>0.3091</v>
      </c>
      <c r="F107" s="7">
        <v>0.2863</v>
      </c>
      <c r="G107" s="125">
        <v>0.378</v>
      </c>
      <c r="H107" s="125">
        <v>0.2869</v>
      </c>
      <c r="R107" s="7">
        <v>0.297</v>
      </c>
      <c r="S107" s="7">
        <v>0.27</v>
      </c>
      <c r="T107" s="7">
        <v>0.222</v>
      </c>
      <c r="U107" s="7">
        <v>0.214</v>
      </c>
      <c r="V107" s="7">
        <v>0.193</v>
      </c>
      <c r="W107" s="67">
        <v>0.20966666666666667</v>
      </c>
      <c r="X107" s="7">
        <v>0.197</v>
      </c>
      <c r="Y107" s="7">
        <v>0.299</v>
      </c>
      <c r="Z107" s="7">
        <v>0.237</v>
      </c>
      <c r="AA107" s="7">
        <v>0.368</v>
      </c>
      <c r="AB107" s="125">
        <v>0.36633333333333334</v>
      </c>
      <c r="AC107" s="7">
        <v>0.347</v>
      </c>
      <c r="AD107" s="125">
        <v>0.3303333333333333</v>
      </c>
      <c r="AE107" s="7">
        <v>0.324</v>
      </c>
      <c r="AF107" s="125">
        <v>0.287</v>
      </c>
      <c r="AY107">
        <v>0.246</v>
      </c>
      <c r="AZ107">
        <v>0.347</v>
      </c>
      <c r="BA107">
        <v>0.27</v>
      </c>
      <c r="BB107">
        <v>0.231</v>
      </c>
    </row>
    <row r="108" spans="2:54" ht="12.75">
      <c r="B108" s="110">
        <v>459</v>
      </c>
      <c r="C108" s="125">
        <v>0.2893</v>
      </c>
      <c r="D108" s="125">
        <v>0.3923</v>
      </c>
      <c r="E108" s="125">
        <v>0.309</v>
      </c>
      <c r="F108" s="7">
        <v>0.2878</v>
      </c>
      <c r="G108" s="125">
        <v>0.3779</v>
      </c>
      <c r="H108" s="125">
        <v>0.2875</v>
      </c>
      <c r="R108" s="7">
        <v>0.298</v>
      </c>
      <c r="S108" s="7">
        <v>0.272</v>
      </c>
      <c r="T108" s="7">
        <v>0.223</v>
      </c>
      <c r="U108" s="7">
        <v>0.214</v>
      </c>
      <c r="V108" s="7">
        <v>0.194</v>
      </c>
      <c r="W108" s="67">
        <v>0.21033333333333334</v>
      </c>
      <c r="X108" s="7">
        <v>0.199</v>
      </c>
      <c r="Y108" s="7">
        <v>0.3</v>
      </c>
      <c r="Z108" s="7">
        <v>0.239</v>
      </c>
      <c r="AA108" s="7">
        <v>0.37</v>
      </c>
      <c r="AB108" s="125">
        <v>0.36733333333333335</v>
      </c>
      <c r="AC108" s="7">
        <v>0.349</v>
      </c>
      <c r="AD108" s="125">
        <v>0.331</v>
      </c>
      <c r="AE108" s="7">
        <v>0.329</v>
      </c>
      <c r="AF108" s="125">
        <v>0.2906666666666667</v>
      </c>
      <c r="AY108">
        <v>0.248</v>
      </c>
      <c r="AZ108">
        <v>0.347</v>
      </c>
      <c r="BA108">
        <v>0.271</v>
      </c>
      <c r="BB108">
        <v>0.234</v>
      </c>
    </row>
    <row r="109" spans="2:54" ht="12.75">
      <c r="B109" s="110">
        <v>460</v>
      </c>
      <c r="C109" s="125">
        <v>0.2909</v>
      </c>
      <c r="D109" s="125">
        <v>0.3905</v>
      </c>
      <c r="E109" s="125">
        <v>0.3095</v>
      </c>
      <c r="F109" s="7">
        <v>0.2881</v>
      </c>
      <c r="G109" s="125">
        <v>0.3778</v>
      </c>
      <c r="H109" s="125">
        <v>0.2877</v>
      </c>
      <c r="R109" s="7">
        <v>0.296</v>
      </c>
      <c r="S109" s="7">
        <v>0.274</v>
      </c>
      <c r="T109" s="7">
        <v>0.223</v>
      </c>
      <c r="U109" s="7">
        <v>0.213</v>
      </c>
      <c r="V109" s="7">
        <v>0.194</v>
      </c>
      <c r="W109" s="67">
        <v>0.21</v>
      </c>
      <c r="X109" s="7">
        <v>0.2</v>
      </c>
      <c r="Y109" s="7">
        <v>0.299</v>
      </c>
      <c r="Z109" s="7">
        <v>0.242</v>
      </c>
      <c r="AA109" s="7">
        <v>0.37</v>
      </c>
      <c r="AB109" s="125">
        <v>0.36733333333333335</v>
      </c>
      <c r="AC109" s="7">
        <v>0.349</v>
      </c>
      <c r="AD109" s="125">
        <v>0.33066666666666666</v>
      </c>
      <c r="AE109" s="7">
        <v>0.334</v>
      </c>
      <c r="AF109" s="125">
        <v>0.29433333333333334</v>
      </c>
      <c r="AY109">
        <v>0.25</v>
      </c>
      <c r="AZ109">
        <v>0.348</v>
      </c>
      <c r="BA109">
        <v>0.271</v>
      </c>
      <c r="BB109">
        <v>0.234</v>
      </c>
    </row>
    <row r="110" spans="2:54" ht="12.75">
      <c r="B110" s="110">
        <v>461</v>
      </c>
      <c r="C110" s="125">
        <v>0.292</v>
      </c>
      <c r="D110" s="125">
        <v>0.3898</v>
      </c>
      <c r="E110" s="125">
        <v>0.3105</v>
      </c>
      <c r="F110" s="7">
        <v>0.2884</v>
      </c>
      <c r="G110" s="125">
        <v>0.3797</v>
      </c>
      <c r="H110" s="125">
        <v>0.2886</v>
      </c>
      <c r="R110" s="7">
        <v>0.294</v>
      </c>
      <c r="S110" s="7">
        <v>0.274</v>
      </c>
      <c r="T110" s="7">
        <v>0.224</v>
      </c>
      <c r="U110" s="7">
        <v>0.212</v>
      </c>
      <c r="V110" s="7">
        <v>0.195</v>
      </c>
      <c r="W110" s="67">
        <v>0.21033333333333334</v>
      </c>
      <c r="X110" s="7">
        <v>0.201</v>
      </c>
      <c r="Y110" s="7">
        <v>0.301</v>
      </c>
      <c r="Z110" s="7">
        <v>0.243</v>
      </c>
      <c r="AA110" s="7">
        <v>0.37</v>
      </c>
      <c r="AB110" s="125">
        <v>0.36833333333333335</v>
      </c>
      <c r="AC110" s="7">
        <v>0.347</v>
      </c>
      <c r="AD110" s="125">
        <v>0.32966666666666666</v>
      </c>
      <c r="AE110" s="7">
        <v>0.338</v>
      </c>
      <c r="AF110" s="125">
        <v>0.29733333333333334</v>
      </c>
      <c r="AY110">
        <v>0.25</v>
      </c>
      <c r="AZ110">
        <v>0.349</v>
      </c>
      <c r="BA110">
        <v>0.271</v>
      </c>
      <c r="BB110">
        <v>0.236</v>
      </c>
    </row>
    <row r="111" spans="2:54" ht="12.75">
      <c r="B111" s="110">
        <v>462</v>
      </c>
      <c r="C111" s="125">
        <v>0.2928</v>
      </c>
      <c r="D111" s="125">
        <v>0.3884</v>
      </c>
      <c r="E111" s="125">
        <v>0.3104</v>
      </c>
      <c r="F111" s="7">
        <v>0.2887</v>
      </c>
      <c r="G111" s="125">
        <v>0.3802</v>
      </c>
      <c r="H111" s="125">
        <v>0.2887</v>
      </c>
      <c r="R111" s="7">
        <v>0.294</v>
      </c>
      <c r="S111" s="7">
        <v>0.274</v>
      </c>
      <c r="T111" s="7">
        <v>0.223</v>
      </c>
      <c r="U111" s="7">
        <v>0.212</v>
      </c>
      <c r="V111" s="7">
        <v>0.195</v>
      </c>
      <c r="W111" s="67">
        <v>0.21</v>
      </c>
      <c r="X111" s="7">
        <v>0.2</v>
      </c>
      <c r="Y111" s="7">
        <v>0.302</v>
      </c>
      <c r="Z111" s="7">
        <v>0.245</v>
      </c>
      <c r="AA111" s="7">
        <v>0.37</v>
      </c>
      <c r="AB111" s="125">
        <v>0.36833333333333335</v>
      </c>
      <c r="AC111" s="7">
        <v>0.345</v>
      </c>
      <c r="AD111" s="125">
        <v>0.3283333333333333</v>
      </c>
      <c r="AE111" s="7">
        <v>0.343</v>
      </c>
      <c r="AF111" s="125">
        <v>0.302</v>
      </c>
      <c r="AY111">
        <v>0.252</v>
      </c>
      <c r="AZ111">
        <v>0.35</v>
      </c>
      <c r="BA111">
        <v>0.273</v>
      </c>
      <c r="BB111">
        <v>0.237</v>
      </c>
    </row>
    <row r="112" spans="2:54" ht="12.75">
      <c r="B112" s="110">
        <v>463</v>
      </c>
      <c r="C112" s="125">
        <v>0.2937</v>
      </c>
      <c r="D112" s="125">
        <v>0.3875</v>
      </c>
      <c r="E112" s="125">
        <v>0.31</v>
      </c>
      <c r="F112" s="7">
        <v>0.2895</v>
      </c>
      <c r="G112" s="125">
        <v>0.3804</v>
      </c>
      <c r="H112" s="125">
        <v>0.2889</v>
      </c>
      <c r="R112" s="7">
        <v>0.293</v>
      </c>
      <c r="S112" s="7">
        <v>0.273</v>
      </c>
      <c r="T112" s="7">
        <v>0.223</v>
      </c>
      <c r="U112" s="7">
        <v>0.213</v>
      </c>
      <c r="V112" s="7">
        <v>0.196</v>
      </c>
      <c r="W112" s="67">
        <v>0.21066666666666667</v>
      </c>
      <c r="X112" s="7">
        <v>0.2</v>
      </c>
      <c r="Y112" s="7">
        <v>0.301</v>
      </c>
      <c r="Z112" s="7">
        <v>0.248</v>
      </c>
      <c r="AA112" s="7">
        <v>0.37</v>
      </c>
      <c r="AB112" s="125">
        <v>0.36833333333333335</v>
      </c>
      <c r="AC112" s="7">
        <v>0.347</v>
      </c>
      <c r="AD112" s="125">
        <v>0.3293333333333333</v>
      </c>
      <c r="AE112" s="7">
        <v>0.348</v>
      </c>
      <c r="AF112" s="125">
        <v>0.3073333333333333</v>
      </c>
      <c r="AY112">
        <v>0.252</v>
      </c>
      <c r="AZ112">
        <v>0.35</v>
      </c>
      <c r="BA112">
        <v>0.273</v>
      </c>
      <c r="BB112">
        <v>0.237</v>
      </c>
    </row>
    <row r="113" spans="2:54" ht="12.75">
      <c r="B113" s="110">
        <v>464</v>
      </c>
      <c r="C113" s="125">
        <v>0.2945</v>
      </c>
      <c r="D113" s="125">
        <v>0.3859</v>
      </c>
      <c r="E113" s="125">
        <v>0.3103</v>
      </c>
      <c r="F113" s="7">
        <v>0.29</v>
      </c>
      <c r="G113" s="125">
        <v>0.3812</v>
      </c>
      <c r="H113" s="125">
        <v>0.2906</v>
      </c>
      <c r="R113" s="7">
        <v>0.292</v>
      </c>
      <c r="S113" s="7">
        <v>0.274</v>
      </c>
      <c r="T113" s="7">
        <v>0.225</v>
      </c>
      <c r="U113" s="7">
        <v>0.214</v>
      </c>
      <c r="V113" s="7">
        <v>0.196</v>
      </c>
      <c r="W113" s="67">
        <v>0.21166666666666667</v>
      </c>
      <c r="X113" s="7">
        <v>0.201</v>
      </c>
      <c r="Y113" s="7">
        <v>0.301</v>
      </c>
      <c r="Z113" s="7">
        <v>0.254</v>
      </c>
      <c r="AA113" s="7">
        <v>0.371</v>
      </c>
      <c r="AB113" s="125">
        <v>0.369</v>
      </c>
      <c r="AC113" s="7">
        <v>0.347</v>
      </c>
      <c r="AD113" s="125">
        <v>0.32899999999999996</v>
      </c>
      <c r="AE113" s="7">
        <v>0.354</v>
      </c>
      <c r="AF113" s="125">
        <v>0.31299999999999994</v>
      </c>
      <c r="AY113">
        <v>0.254</v>
      </c>
      <c r="AZ113">
        <v>0.35</v>
      </c>
      <c r="BA113">
        <v>0.273</v>
      </c>
      <c r="BB113">
        <v>0.238</v>
      </c>
    </row>
    <row r="114" spans="2:54" ht="12.75">
      <c r="B114" s="110">
        <v>465</v>
      </c>
      <c r="C114" s="125">
        <v>0.2947</v>
      </c>
      <c r="D114" s="125">
        <v>0.3838</v>
      </c>
      <c r="E114" s="125">
        <v>0.3103</v>
      </c>
      <c r="F114" s="7">
        <v>0.2911</v>
      </c>
      <c r="G114" s="125">
        <v>0.381</v>
      </c>
      <c r="H114" s="125">
        <v>0.2898</v>
      </c>
      <c r="R114" s="7">
        <v>0.291</v>
      </c>
      <c r="S114" s="7">
        <v>0.275</v>
      </c>
      <c r="T114" s="7">
        <v>0.226</v>
      </c>
      <c r="U114" s="7">
        <v>0.213</v>
      </c>
      <c r="V114" s="7">
        <v>0.196</v>
      </c>
      <c r="W114" s="67">
        <v>0.21166666666666667</v>
      </c>
      <c r="X114" s="7">
        <v>0.203</v>
      </c>
      <c r="Y114" s="7">
        <v>0.299</v>
      </c>
      <c r="Z114" s="7">
        <v>0.256</v>
      </c>
      <c r="AA114" s="7">
        <v>0.371</v>
      </c>
      <c r="AB114" s="125">
        <v>0.36833333333333335</v>
      </c>
      <c r="AC114" s="7">
        <v>0.345</v>
      </c>
      <c r="AD114" s="125">
        <v>0.3273333333333333</v>
      </c>
      <c r="AE114" s="7">
        <v>0.358</v>
      </c>
      <c r="AF114" s="125">
        <v>0.3163333333333333</v>
      </c>
      <c r="AY114">
        <v>0.254</v>
      </c>
      <c r="AZ114">
        <v>0.35</v>
      </c>
      <c r="BA114">
        <v>0.273</v>
      </c>
      <c r="BB114">
        <v>0.238</v>
      </c>
    </row>
    <row r="115" spans="2:54" ht="12.75">
      <c r="B115" s="110">
        <v>466</v>
      </c>
      <c r="C115" s="125">
        <v>0.2949</v>
      </c>
      <c r="D115" s="125">
        <v>0.3822</v>
      </c>
      <c r="E115" s="125">
        <v>0.3095</v>
      </c>
      <c r="F115" s="7">
        <v>0.2908</v>
      </c>
      <c r="G115" s="125">
        <v>0.3817</v>
      </c>
      <c r="H115" s="125">
        <v>0.2896</v>
      </c>
      <c r="R115" s="7">
        <v>0.292</v>
      </c>
      <c r="S115" s="7">
        <v>0.275</v>
      </c>
      <c r="T115" s="7">
        <v>0.226</v>
      </c>
      <c r="U115" s="7">
        <v>0.213</v>
      </c>
      <c r="V115" s="7">
        <v>0.194</v>
      </c>
      <c r="W115" s="67">
        <v>0.211</v>
      </c>
      <c r="X115" s="7">
        <v>0.204</v>
      </c>
      <c r="Y115" s="7">
        <v>0.3</v>
      </c>
      <c r="Z115" s="7">
        <v>0.258</v>
      </c>
      <c r="AA115" s="7">
        <v>0.37</v>
      </c>
      <c r="AB115" s="125">
        <v>0.3666666666666667</v>
      </c>
      <c r="AC115" s="7">
        <v>0.344</v>
      </c>
      <c r="AD115" s="125">
        <v>0.32599999999999996</v>
      </c>
      <c r="AE115" s="7">
        <v>0.363</v>
      </c>
      <c r="AF115" s="125">
        <v>0.3193333333333333</v>
      </c>
      <c r="AY115">
        <v>0.254</v>
      </c>
      <c r="AZ115">
        <v>0.35</v>
      </c>
      <c r="BA115">
        <v>0.273</v>
      </c>
      <c r="BB115">
        <v>0.238</v>
      </c>
    </row>
    <row r="116" spans="2:54" ht="12.75">
      <c r="B116" s="110">
        <v>467</v>
      </c>
      <c r="C116" s="125">
        <v>0.2951</v>
      </c>
      <c r="D116" s="125">
        <v>0.38</v>
      </c>
      <c r="E116" s="125">
        <v>0.3089</v>
      </c>
      <c r="F116" s="7">
        <v>0.291</v>
      </c>
      <c r="G116" s="125">
        <v>0.3814</v>
      </c>
      <c r="H116" s="125">
        <v>0.2895</v>
      </c>
      <c r="R116" s="7">
        <v>0.288</v>
      </c>
      <c r="S116" s="7">
        <v>0.274</v>
      </c>
      <c r="T116" s="7">
        <v>0.224</v>
      </c>
      <c r="U116" s="7">
        <v>0.213</v>
      </c>
      <c r="V116" s="7">
        <v>0.195</v>
      </c>
      <c r="W116" s="67">
        <v>0.21066666666666667</v>
      </c>
      <c r="X116" s="7">
        <v>0.203</v>
      </c>
      <c r="Y116" s="7">
        <v>0.299</v>
      </c>
      <c r="Z116" s="7">
        <v>0.258</v>
      </c>
      <c r="AA116" s="7">
        <v>0.366</v>
      </c>
      <c r="AB116" s="125">
        <v>0.36400000000000005</v>
      </c>
      <c r="AC116" s="7">
        <v>0.342</v>
      </c>
      <c r="AD116" s="125">
        <v>0.3243333333333333</v>
      </c>
      <c r="AE116" s="7">
        <v>0.366</v>
      </c>
      <c r="AF116" s="125">
        <v>0.32266666666666666</v>
      </c>
      <c r="AY116">
        <v>0.255</v>
      </c>
      <c r="AZ116">
        <v>0.35</v>
      </c>
      <c r="BA116">
        <v>0.273</v>
      </c>
      <c r="BB116">
        <v>0.238</v>
      </c>
    </row>
    <row r="117" spans="2:54" ht="12.75">
      <c r="B117" s="110">
        <v>468</v>
      </c>
      <c r="C117" s="125">
        <v>0.2948</v>
      </c>
      <c r="D117" s="125">
        <v>0.3781</v>
      </c>
      <c r="E117" s="125">
        <v>0.3081</v>
      </c>
      <c r="F117" s="7">
        <v>0.2909</v>
      </c>
      <c r="G117" s="125">
        <v>0.3809</v>
      </c>
      <c r="H117" s="125">
        <v>0.2889</v>
      </c>
      <c r="R117" s="7">
        <v>0.285</v>
      </c>
      <c r="S117" s="7">
        <v>0.275</v>
      </c>
      <c r="T117" s="7">
        <v>0.223</v>
      </c>
      <c r="U117" s="7">
        <v>0.214</v>
      </c>
      <c r="V117" s="7">
        <v>0.197</v>
      </c>
      <c r="W117" s="67">
        <v>0.21133333333333335</v>
      </c>
      <c r="X117" s="7">
        <v>0.2</v>
      </c>
      <c r="Y117" s="7">
        <v>0.299</v>
      </c>
      <c r="Z117" s="7">
        <v>0.261</v>
      </c>
      <c r="AA117" s="7">
        <v>0.364</v>
      </c>
      <c r="AB117" s="125">
        <v>0.3626666666666667</v>
      </c>
      <c r="AC117" s="7">
        <v>0.339</v>
      </c>
      <c r="AD117" s="125">
        <v>0.32166666666666666</v>
      </c>
      <c r="AE117" s="7">
        <v>0.369</v>
      </c>
      <c r="AF117" s="125">
        <v>0.32633333333333336</v>
      </c>
      <c r="AY117">
        <v>0.255</v>
      </c>
      <c r="AZ117">
        <v>0.35</v>
      </c>
      <c r="BA117">
        <v>0.273</v>
      </c>
      <c r="BB117">
        <v>0.238</v>
      </c>
    </row>
    <row r="118" spans="2:54" ht="12.75">
      <c r="B118" s="110">
        <v>469</v>
      </c>
      <c r="C118" s="125">
        <v>0.2947</v>
      </c>
      <c r="D118" s="125">
        <v>0.3764</v>
      </c>
      <c r="E118" s="125">
        <v>0.307</v>
      </c>
      <c r="F118" s="7">
        <v>0.2908</v>
      </c>
      <c r="G118" s="125">
        <v>0.3797</v>
      </c>
      <c r="H118" s="125">
        <v>0.289</v>
      </c>
      <c r="R118" s="7">
        <v>0.282</v>
      </c>
      <c r="S118" s="7">
        <v>0.275</v>
      </c>
      <c r="T118" s="7">
        <v>0.223</v>
      </c>
      <c r="U118" s="7">
        <v>0.212</v>
      </c>
      <c r="V118" s="7">
        <v>0.197</v>
      </c>
      <c r="W118" s="67">
        <v>0.21066666666666667</v>
      </c>
      <c r="X118" s="7">
        <v>0.2</v>
      </c>
      <c r="Y118" s="7">
        <v>0.295</v>
      </c>
      <c r="Z118" s="7">
        <v>0.262</v>
      </c>
      <c r="AA118" s="7">
        <v>0.364</v>
      </c>
      <c r="AB118" s="125">
        <v>0.36166666666666664</v>
      </c>
      <c r="AC118" s="7">
        <v>0.335</v>
      </c>
      <c r="AD118" s="125">
        <v>0.31933333333333336</v>
      </c>
      <c r="AE118" s="7">
        <v>0.376</v>
      </c>
      <c r="AF118" s="125">
        <v>0.3313333333333333</v>
      </c>
      <c r="AY118">
        <v>0.254</v>
      </c>
      <c r="AZ118">
        <v>0.349</v>
      </c>
      <c r="BA118">
        <v>0.271</v>
      </c>
      <c r="BB118">
        <v>0.238</v>
      </c>
    </row>
    <row r="119" spans="2:54" ht="12.75">
      <c r="B119" s="110">
        <v>470</v>
      </c>
      <c r="C119" s="125">
        <v>0.2942</v>
      </c>
      <c r="D119" s="125">
        <v>0.3739</v>
      </c>
      <c r="E119" s="125">
        <v>0.3057</v>
      </c>
      <c r="F119" s="7">
        <v>0.2904</v>
      </c>
      <c r="G119" s="125">
        <v>0.3794</v>
      </c>
      <c r="H119" s="125">
        <v>0.2883</v>
      </c>
      <c r="R119" s="7">
        <v>0.28</v>
      </c>
      <c r="S119" s="7">
        <v>0.274</v>
      </c>
      <c r="T119" s="7">
        <v>0.222</v>
      </c>
      <c r="U119" s="7">
        <v>0.211</v>
      </c>
      <c r="V119" s="7">
        <v>0.195</v>
      </c>
      <c r="W119" s="67">
        <v>0.20933333333333334</v>
      </c>
      <c r="X119" s="7">
        <v>0.2</v>
      </c>
      <c r="Y119" s="7">
        <v>0.294</v>
      </c>
      <c r="Z119" s="7">
        <v>0.264</v>
      </c>
      <c r="AA119" s="7">
        <v>0.364</v>
      </c>
      <c r="AB119" s="125">
        <v>0.3606666666666667</v>
      </c>
      <c r="AC119" s="7">
        <v>0.334</v>
      </c>
      <c r="AD119" s="125">
        <v>0.318</v>
      </c>
      <c r="AE119" s="7">
        <v>0.383</v>
      </c>
      <c r="AF119" s="125">
        <v>0.3373333333333333</v>
      </c>
      <c r="AY119">
        <v>0.253</v>
      </c>
      <c r="AZ119">
        <v>0.347</v>
      </c>
      <c r="BA119">
        <v>0.27</v>
      </c>
      <c r="BB119">
        <v>0.237</v>
      </c>
    </row>
    <row r="120" spans="2:54" ht="12.75">
      <c r="B120" s="110">
        <v>471</v>
      </c>
      <c r="C120" s="125">
        <v>0.293</v>
      </c>
      <c r="D120" s="125">
        <v>0.3708</v>
      </c>
      <c r="E120" s="125">
        <v>0.3041</v>
      </c>
      <c r="F120" s="7">
        <v>0.2898</v>
      </c>
      <c r="G120" s="125">
        <v>0.3774</v>
      </c>
      <c r="H120" s="125">
        <v>0.2869</v>
      </c>
      <c r="R120" s="7">
        <v>0.279</v>
      </c>
      <c r="S120" s="7">
        <v>0.272</v>
      </c>
      <c r="T120" s="7">
        <v>0.22</v>
      </c>
      <c r="U120" s="7">
        <v>0.21</v>
      </c>
      <c r="V120" s="7">
        <v>0.196</v>
      </c>
      <c r="W120" s="67">
        <v>0.20866666666666667</v>
      </c>
      <c r="X120" s="7">
        <v>0.2</v>
      </c>
      <c r="Y120" s="7">
        <v>0.292</v>
      </c>
      <c r="Z120" s="7">
        <v>0.266</v>
      </c>
      <c r="AA120" s="7">
        <v>0.363</v>
      </c>
      <c r="AB120" s="125">
        <v>0.35966666666666663</v>
      </c>
      <c r="AC120" s="7">
        <v>0.334</v>
      </c>
      <c r="AD120" s="125">
        <v>0.317</v>
      </c>
      <c r="AE120" s="7">
        <v>0.387</v>
      </c>
      <c r="AF120" s="125">
        <v>0.341</v>
      </c>
      <c r="AY120">
        <v>0.252</v>
      </c>
      <c r="AZ120">
        <v>0.346</v>
      </c>
      <c r="BA120">
        <v>0.269</v>
      </c>
      <c r="BB120">
        <v>0.236</v>
      </c>
    </row>
    <row r="121" spans="2:54" ht="12.75">
      <c r="B121" s="110">
        <v>472</v>
      </c>
      <c r="C121" s="125">
        <v>0.292</v>
      </c>
      <c r="D121" s="125">
        <v>0.3681</v>
      </c>
      <c r="E121" s="125">
        <v>0.3025</v>
      </c>
      <c r="F121" s="7">
        <v>0.2888</v>
      </c>
      <c r="G121" s="125">
        <v>0.3763</v>
      </c>
      <c r="H121" s="125">
        <v>0.2855</v>
      </c>
      <c r="R121" s="7">
        <v>0.279</v>
      </c>
      <c r="S121" s="7">
        <v>0.27</v>
      </c>
      <c r="T121" s="7">
        <v>0.22</v>
      </c>
      <c r="U121" s="7">
        <v>0.208</v>
      </c>
      <c r="V121" s="7">
        <v>0.196</v>
      </c>
      <c r="W121" s="67">
        <v>0.208</v>
      </c>
      <c r="X121" s="7">
        <v>0.2</v>
      </c>
      <c r="Y121" s="7">
        <v>0.29</v>
      </c>
      <c r="Z121" s="7">
        <v>0.269</v>
      </c>
      <c r="AA121" s="7">
        <v>0.362</v>
      </c>
      <c r="AB121" s="125">
        <v>0.3586666666666667</v>
      </c>
      <c r="AC121" s="7">
        <v>0.332</v>
      </c>
      <c r="AD121" s="125">
        <v>0.3146666666666667</v>
      </c>
      <c r="AE121" s="7">
        <v>0.39</v>
      </c>
      <c r="AF121" s="125">
        <v>0.34400000000000003</v>
      </c>
      <c r="AY121">
        <v>0.252</v>
      </c>
      <c r="AZ121">
        <v>0.344</v>
      </c>
      <c r="BA121">
        <v>0.267</v>
      </c>
      <c r="BB121">
        <v>0.236</v>
      </c>
    </row>
    <row r="122" spans="2:54" ht="12.75">
      <c r="B122" s="110">
        <v>473</v>
      </c>
      <c r="C122" s="125">
        <v>0.2911</v>
      </c>
      <c r="D122" s="125">
        <v>0.3651</v>
      </c>
      <c r="E122" s="125">
        <v>0.3006</v>
      </c>
      <c r="F122" s="7">
        <v>0.288</v>
      </c>
      <c r="G122" s="125">
        <v>0.3744</v>
      </c>
      <c r="H122" s="125">
        <v>0.2839</v>
      </c>
      <c r="R122" s="7">
        <v>0.276</v>
      </c>
      <c r="S122" s="7">
        <v>0.269</v>
      </c>
      <c r="T122" s="7">
        <v>0.219</v>
      </c>
      <c r="U122" s="7">
        <v>0.207</v>
      </c>
      <c r="V122" s="7">
        <v>0.195</v>
      </c>
      <c r="W122" s="67">
        <v>0.207</v>
      </c>
      <c r="X122" s="7">
        <v>0.199</v>
      </c>
      <c r="Y122" s="7">
        <v>0.287</v>
      </c>
      <c r="Z122" s="7">
        <v>0.27</v>
      </c>
      <c r="AA122" s="7">
        <v>0.359</v>
      </c>
      <c r="AB122" s="125">
        <v>0.35633333333333334</v>
      </c>
      <c r="AC122" s="7">
        <v>0.327</v>
      </c>
      <c r="AD122" s="125">
        <v>0.311</v>
      </c>
      <c r="AE122" s="7">
        <v>0.393</v>
      </c>
      <c r="AF122" s="125">
        <v>0.3473333333333333</v>
      </c>
      <c r="AY122">
        <v>0.25</v>
      </c>
      <c r="AZ122">
        <v>0.343</v>
      </c>
      <c r="BA122">
        <v>0.265</v>
      </c>
      <c r="BB122">
        <v>0.234</v>
      </c>
    </row>
    <row r="123" spans="2:54" ht="12.75">
      <c r="B123" s="110">
        <v>474</v>
      </c>
      <c r="C123" s="125">
        <v>0.2896</v>
      </c>
      <c r="D123" s="125">
        <v>0.3623</v>
      </c>
      <c r="E123" s="125">
        <v>0.2986</v>
      </c>
      <c r="F123" s="7">
        <v>0.2869</v>
      </c>
      <c r="G123" s="125">
        <v>0.3724</v>
      </c>
      <c r="H123" s="125">
        <v>0.2826</v>
      </c>
      <c r="R123" s="7">
        <v>0.274</v>
      </c>
      <c r="S123" s="7">
        <v>0.268</v>
      </c>
      <c r="T123" s="7">
        <v>0.217</v>
      </c>
      <c r="U123" s="7">
        <v>0.206</v>
      </c>
      <c r="V123" s="7">
        <v>0.192</v>
      </c>
      <c r="W123" s="67">
        <v>0.205</v>
      </c>
      <c r="X123" s="7">
        <v>0.198</v>
      </c>
      <c r="Y123" s="7">
        <v>0.285</v>
      </c>
      <c r="Z123" s="7">
        <v>0.269</v>
      </c>
      <c r="AA123" s="7">
        <v>0.357</v>
      </c>
      <c r="AB123" s="125">
        <v>0.3546666666666667</v>
      </c>
      <c r="AC123" s="7">
        <v>0.325</v>
      </c>
      <c r="AD123" s="125">
        <v>0.3073333333333334</v>
      </c>
      <c r="AE123" s="7">
        <v>0.397</v>
      </c>
      <c r="AF123" s="125">
        <v>0.3506666666666667</v>
      </c>
      <c r="AY123">
        <v>0.25</v>
      </c>
      <c r="AZ123">
        <v>0.341</v>
      </c>
      <c r="BA123">
        <v>0.264</v>
      </c>
      <c r="BB123">
        <v>0.234</v>
      </c>
    </row>
    <row r="124" spans="2:54" ht="12.75">
      <c r="B124" s="110">
        <v>475</v>
      </c>
      <c r="C124" s="125">
        <v>0.2881</v>
      </c>
      <c r="D124" s="125">
        <v>0.3599</v>
      </c>
      <c r="E124" s="125">
        <v>0.2964</v>
      </c>
      <c r="F124" s="7">
        <v>0.2856</v>
      </c>
      <c r="G124" s="125">
        <v>0.3703</v>
      </c>
      <c r="H124" s="125">
        <v>0.2809</v>
      </c>
      <c r="R124" s="7">
        <v>0.271</v>
      </c>
      <c r="S124" s="7">
        <v>0.267</v>
      </c>
      <c r="T124" s="7">
        <v>0.214</v>
      </c>
      <c r="U124" s="7">
        <v>0.204</v>
      </c>
      <c r="V124" s="7">
        <v>0.189</v>
      </c>
      <c r="W124" s="67">
        <v>0.20233333333333334</v>
      </c>
      <c r="X124" s="7">
        <v>0.197</v>
      </c>
      <c r="Y124" s="7">
        <v>0.281</v>
      </c>
      <c r="Z124" s="7">
        <v>0.266</v>
      </c>
      <c r="AA124" s="7">
        <v>0.355</v>
      </c>
      <c r="AB124" s="125">
        <v>0.353</v>
      </c>
      <c r="AC124" s="7">
        <v>0.322</v>
      </c>
      <c r="AD124" s="125">
        <v>0.305</v>
      </c>
      <c r="AE124" s="7">
        <v>0.401</v>
      </c>
      <c r="AF124" s="125">
        <v>0.3543333333333334</v>
      </c>
      <c r="AY124">
        <v>0.248</v>
      </c>
      <c r="AZ124">
        <v>0.339</v>
      </c>
      <c r="BA124">
        <v>0.261</v>
      </c>
      <c r="BB124">
        <v>0.232</v>
      </c>
    </row>
    <row r="125" spans="2:54" ht="12.75">
      <c r="B125" s="110">
        <v>476</v>
      </c>
      <c r="C125" s="125">
        <v>0.2865</v>
      </c>
      <c r="D125" s="125">
        <v>0.3564</v>
      </c>
      <c r="E125" s="125">
        <v>0.2939</v>
      </c>
      <c r="F125" s="7">
        <v>0.2841</v>
      </c>
      <c r="G125" s="125">
        <v>0.3684</v>
      </c>
      <c r="H125" s="125">
        <v>0.279</v>
      </c>
      <c r="R125" s="7">
        <v>0.268</v>
      </c>
      <c r="S125" s="7">
        <v>0.265</v>
      </c>
      <c r="T125" s="7">
        <v>0.212</v>
      </c>
      <c r="U125" s="7">
        <v>0.202</v>
      </c>
      <c r="V125" s="7">
        <v>0.187</v>
      </c>
      <c r="W125" s="67">
        <v>0.20033333333333334</v>
      </c>
      <c r="X125" s="7">
        <v>0.195</v>
      </c>
      <c r="Y125" s="7">
        <v>0.277</v>
      </c>
      <c r="Z125" s="7">
        <v>0.266</v>
      </c>
      <c r="AA125" s="7">
        <v>0.354</v>
      </c>
      <c r="AB125" s="125">
        <v>0.35133333333333333</v>
      </c>
      <c r="AC125" s="7">
        <v>0.319</v>
      </c>
      <c r="AD125" s="125">
        <v>0.30233333333333334</v>
      </c>
      <c r="AE125" s="7">
        <v>0.405</v>
      </c>
      <c r="AF125" s="125">
        <v>0.35733333333333334</v>
      </c>
      <c r="AY125">
        <v>0.247</v>
      </c>
      <c r="AZ125">
        <v>0.336</v>
      </c>
      <c r="BA125">
        <v>0.258</v>
      </c>
      <c r="BB125">
        <v>0.23</v>
      </c>
    </row>
    <row r="126" spans="2:54" ht="12.75">
      <c r="B126" s="110">
        <v>477</v>
      </c>
      <c r="C126" s="125">
        <v>0.2848</v>
      </c>
      <c r="D126" s="125">
        <v>0.3532</v>
      </c>
      <c r="E126" s="125">
        <v>0.2917</v>
      </c>
      <c r="F126" s="7">
        <v>0.2826</v>
      </c>
      <c r="G126" s="125">
        <v>0.3654</v>
      </c>
      <c r="H126" s="125">
        <v>0.2764</v>
      </c>
      <c r="R126" s="7">
        <v>0.265</v>
      </c>
      <c r="S126" s="7">
        <v>0.262</v>
      </c>
      <c r="T126" s="7">
        <v>0.21</v>
      </c>
      <c r="U126" s="7">
        <v>0.199</v>
      </c>
      <c r="V126" s="7">
        <v>0.186</v>
      </c>
      <c r="W126" s="67">
        <v>0.19833333333333333</v>
      </c>
      <c r="X126" s="7">
        <v>0.192</v>
      </c>
      <c r="Y126" s="7">
        <v>0.274</v>
      </c>
      <c r="Z126" s="7">
        <v>0.266</v>
      </c>
      <c r="AA126" s="7">
        <v>0.351</v>
      </c>
      <c r="AB126" s="125">
        <v>0.3486666666666667</v>
      </c>
      <c r="AC126" s="7">
        <v>0.316</v>
      </c>
      <c r="AD126" s="125">
        <v>0.2993333333333333</v>
      </c>
      <c r="AE126" s="7">
        <v>0.406</v>
      </c>
      <c r="AF126" s="125">
        <v>0.35933333333333334</v>
      </c>
      <c r="AY126">
        <v>0.245</v>
      </c>
      <c r="AZ126">
        <v>0.333</v>
      </c>
      <c r="BA126">
        <v>0.256</v>
      </c>
      <c r="BB126">
        <v>0.229</v>
      </c>
    </row>
    <row r="127" spans="2:54" ht="12.75">
      <c r="B127" s="110">
        <v>478</v>
      </c>
      <c r="C127" s="125">
        <v>0.2832</v>
      </c>
      <c r="D127" s="125">
        <v>0.3498</v>
      </c>
      <c r="E127" s="125">
        <v>0.2892</v>
      </c>
      <c r="F127" s="7">
        <v>0.2806</v>
      </c>
      <c r="G127" s="125">
        <v>0.3624</v>
      </c>
      <c r="H127" s="125">
        <v>0.2741</v>
      </c>
      <c r="R127" s="7">
        <v>0.264</v>
      </c>
      <c r="S127" s="7">
        <v>0.261</v>
      </c>
      <c r="T127" s="7">
        <v>0.209</v>
      </c>
      <c r="U127" s="7">
        <v>0.199</v>
      </c>
      <c r="V127" s="7">
        <v>0.185</v>
      </c>
      <c r="W127" s="67">
        <v>0.19766666666666666</v>
      </c>
      <c r="X127" s="7">
        <v>0.191</v>
      </c>
      <c r="Y127" s="7">
        <v>0.272</v>
      </c>
      <c r="Z127" s="7">
        <v>0.266</v>
      </c>
      <c r="AA127" s="7">
        <v>0.348</v>
      </c>
      <c r="AB127" s="125">
        <v>0.3463333333333333</v>
      </c>
      <c r="AC127" s="7">
        <v>0.313</v>
      </c>
      <c r="AD127" s="125">
        <v>0.296</v>
      </c>
      <c r="AE127" s="7">
        <v>0.409</v>
      </c>
      <c r="AF127" s="125">
        <v>0.36166666666666664</v>
      </c>
      <c r="AY127">
        <v>0.243</v>
      </c>
      <c r="AZ127">
        <v>0.331</v>
      </c>
      <c r="BA127">
        <v>0.253</v>
      </c>
      <c r="BB127">
        <v>0.227</v>
      </c>
    </row>
    <row r="128" spans="2:54" ht="12.75">
      <c r="B128" s="110">
        <v>479</v>
      </c>
      <c r="C128" s="125">
        <v>0.2809</v>
      </c>
      <c r="D128" s="125">
        <v>0.3468</v>
      </c>
      <c r="E128" s="125">
        <v>0.286</v>
      </c>
      <c r="F128" s="7">
        <v>0.2785</v>
      </c>
      <c r="G128" s="125">
        <v>0.36</v>
      </c>
      <c r="H128" s="125">
        <v>0.2713</v>
      </c>
      <c r="R128" s="7">
        <v>0.262</v>
      </c>
      <c r="S128" s="7">
        <v>0.26</v>
      </c>
      <c r="T128" s="7">
        <v>0.206</v>
      </c>
      <c r="U128" s="7">
        <v>0.196</v>
      </c>
      <c r="V128" s="7">
        <v>0.184</v>
      </c>
      <c r="W128" s="67">
        <v>0.19533333333333336</v>
      </c>
      <c r="X128" s="7">
        <v>0.19</v>
      </c>
      <c r="Y128" s="7">
        <v>0.267</v>
      </c>
      <c r="Z128" s="7">
        <v>0.265</v>
      </c>
      <c r="AA128" s="7">
        <v>0.346</v>
      </c>
      <c r="AB128" s="125">
        <v>0.3443333333333333</v>
      </c>
      <c r="AC128" s="7">
        <v>0.309</v>
      </c>
      <c r="AD128" s="125">
        <v>0.2926666666666667</v>
      </c>
      <c r="AE128" s="7">
        <v>0.41</v>
      </c>
      <c r="AF128" s="125">
        <v>0.36333333333333334</v>
      </c>
      <c r="AY128">
        <v>0.241</v>
      </c>
      <c r="AZ128">
        <v>0.327</v>
      </c>
      <c r="BA128">
        <v>0.25</v>
      </c>
      <c r="BB128">
        <v>0.225</v>
      </c>
    </row>
    <row r="129" spans="2:54" ht="12.75">
      <c r="B129" s="110">
        <v>480</v>
      </c>
      <c r="C129" s="125">
        <v>0.2794</v>
      </c>
      <c r="D129" s="125">
        <v>0.3436</v>
      </c>
      <c r="E129" s="125">
        <v>0.2834</v>
      </c>
      <c r="F129" s="7">
        <v>0.2761</v>
      </c>
      <c r="G129" s="125">
        <v>0.3571</v>
      </c>
      <c r="H129" s="125">
        <v>0.2687</v>
      </c>
      <c r="R129" s="7">
        <v>0.261</v>
      </c>
      <c r="S129" s="7">
        <v>0.258</v>
      </c>
      <c r="T129" s="7">
        <v>0.203</v>
      </c>
      <c r="U129" s="7">
        <v>0.194</v>
      </c>
      <c r="V129" s="7">
        <v>0.181</v>
      </c>
      <c r="W129" s="67">
        <v>0.19266666666666668</v>
      </c>
      <c r="X129" s="7">
        <v>0.189</v>
      </c>
      <c r="Y129" s="7">
        <v>0.263</v>
      </c>
      <c r="Z129" s="7">
        <v>0.264</v>
      </c>
      <c r="AA129" s="7">
        <v>0.343</v>
      </c>
      <c r="AB129" s="125">
        <v>0.34099999999999997</v>
      </c>
      <c r="AC129" s="7">
        <v>0.304</v>
      </c>
      <c r="AD129" s="125">
        <v>0.288</v>
      </c>
      <c r="AE129" s="7">
        <v>0.411</v>
      </c>
      <c r="AF129" s="125">
        <v>0.36400000000000005</v>
      </c>
      <c r="AY129">
        <v>0.239</v>
      </c>
      <c r="AZ129">
        <v>0.324</v>
      </c>
      <c r="BA129">
        <v>0.247</v>
      </c>
      <c r="BB129">
        <v>0.222</v>
      </c>
    </row>
    <row r="130" spans="2:54" ht="12.75">
      <c r="B130" s="110">
        <v>481</v>
      </c>
      <c r="C130" s="125">
        <v>0.277</v>
      </c>
      <c r="D130" s="125">
        <v>0.3403</v>
      </c>
      <c r="E130" s="125">
        <v>0.2805</v>
      </c>
      <c r="F130" s="7">
        <v>0.2737</v>
      </c>
      <c r="G130" s="125">
        <v>0.354</v>
      </c>
      <c r="H130" s="125">
        <v>0.2658</v>
      </c>
      <c r="R130" s="7">
        <v>0.258</v>
      </c>
      <c r="S130" s="7">
        <v>0.256</v>
      </c>
      <c r="T130" s="7">
        <v>0.201</v>
      </c>
      <c r="U130" s="7">
        <v>0.192</v>
      </c>
      <c r="V130" s="7">
        <v>0.179</v>
      </c>
      <c r="W130" s="67">
        <v>0.19066666666666668</v>
      </c>
      <c r="X130" s="7">
        <v>0.187</v>
      </c>
      <c r="Y130" s="7">
        <v>0.26</v>
      </c>
      <c r="Z130" s="7">
        <v>0.263</v>
      </c>
      <c r="AA130" s="7">
        <v>0.339</v>
      </c>
      <c r="AB130" s="125">
        <v>0.33699999999999997</v>
      </c>
      <c r="AC130" s="7">
        <v>0.298</v>
      </c>
      <c r="AD130" s="125">
        <v>0.283</v>
      </c>
      <c r="AE130" s="7">
        <v>0.412</v>
      </c>
      <c r="AF130" s="125">
        <v>0.36433333333333334</v>
      </c>
      <c r="AY130">
        <v>0.238</v>
      </c>
      <c r="AZ130">
        <v>0.321</v>
      </c>
      <c r="BA130">
        <v>0.243</v>
      </c>
      <c r="BB130">
        <v>0.22</v>
      </c>
    </row>
    <row r="131" spans="2:54" ht="12.75">
      <c r="B131" s="110">
        <v>482</v>
      </c>
      <c r="C131" s="125">
        <v>0.2748</v>
      </c>
      <c r="D131" s="125">
        <v>0.3367</v>
      </c>
      <c r="E131" s="125">
        <v>0.2774</v>
      </c>
      <c r="F131" s="7">
        <v>0.2714</v>
      </c>
      <c r="G131" s="125">
        <v>0.3504</v>
      </c>
      <c r="H131" s="125">
        <v>0.2627</v>
      </c>
      <c r="R131" s="7">
        <v>0.255</v>
      </c>
      <c r="S131" s="7">
        <v>0.254</v>
      </c>
      <c r="T131" s="7">
        <v>0.198</v>
      </c>
      <c r="U131" s="7">
        <v>0.189</v>
      </c>
      <c r="V131" s="7">
        <v>0.178</v>
      </c>
      <c r="W131" s="67">
        <v>0.18833333333333332</v>
      </c>
      <c r="X131" s="7">
        <v>0.185</v>
      </c>
      <c r="Y131" s="7">
        <v>0.256</v>
      </c>
      <c r="Z131" s="7">
        <v>0.263</v>
      </c>
      <c r="AA131" s="7">
        <v>0.336</v>
      </c>
      <c r="AB131" s="125">
        <v>0.3343333333333333</v>
      </c>
      <c r="AC131" s="7">
        <v>0.294</v>
      </c>
      <c r="AD131" s="125">
        <v>0.2796666666666667</v>
      </c>
      <c r="AE131" s="7">
        <v>0.413</v>
      </c>
      <c r="AF131" s="125">
        <v>0.36466666666666664</v>
      </c>
      <c r="AY131">
        <v>0.235</v>
      </c>
      <c r="AZ131">
        <v>0.317</v>
      </c>
      <c r="BA131">
        <v>0.239</v>
      </c>
      <c r="BB131">
        <v>0.216</v>
      </c>
    </row>
    <row r="132" spans="2:54" ht="12.75">
      <c r="B132" s="110">
        <v>483</v>
      </c>
      <c r="C132" s="125">
        <v>0.2722</v>
      </c>
      <c r="D132" s="125">
        <v>0.3332</v>
      </c>
      <c r="E132" s="125">
        <v>0.2743</v>
      </c>
      <c r="F132" s="7">
        <v>0.2689</v>
      </c>
      <c r="G132" s="125">
        <v>0.3471</v>
      </c>
      <c r="H132" s="125">
        <v>0.2598</v>
      </c>
      <c r="R132" s="7">
        <v>0.253</v>
      </c>
      <c r="S132" s="7">
        <v>0.253</v>
      </c>
      <c r="T132" s="7">
        <v>0.195</v>
      </c>
      <c r="U132" s="7">
        <v>0.186</v>
      </c>
      <c r="V132" s="7">
        <v>0.176</v>
      </c>
      <c r="W132" s="67">
        <v>0.18566666666666665</v>
      </c>
      <c r="X132" s="7">
        <v>0.183</v>
      </c>
      <c r="Y132" s="7">
        <v>0.253</v>
      </c>
      <c r="Z132" s="7">
        <v>0.262</v>
      </c>
      <c r="AA132" s="7">
        <v>0.334</v>
      </c>
      <c r="AB132" s="125">
        <v>0.33099999999999996</v>
      </c>
      <c r="AC132" s="7">
        <v>0.29</v>
      </c>
      <c r="AD132" s="125">
        <v>0.27533333333333326</v>
      </c>
      <c r="AE132" s="7">
        <v>0.415</v>
      </c>
      <c r="AF132" s="125">
        <v>0.36566666666666664</v>
      </c>
      <c r="AY132">
        <v>0.233</v>
      </c>
      <c r="AZ132">
        <v>0.314</v>
      </c>
      <c r="BA132">
        <v>0.236</v>
      </c>
      <c r="BB132">
        <v>0.213</v>
      </c>
    </row>
    <row r="133" spans="2:54" ht="12.75">
      <c r="B133" s="110">
        <v>484</v>
      </c>
      <c r="C133" s="125">
        <v>0.2701</v>
      </c>
      <c r="D133" s="125">
        <v>0.3296</v>
      </c>
      <c r="E133" s="125">
        <v>0.2712</v>
      </c>
      <c r="F133" s="7">
        <v>0.2664</v>
      </c>
      <c r="G133" s="125">
        <v>0.3437</v>
      </c>
      <c r="H133" s="125">
        <v>0.2564</v>
      </c>
      <c r="R133" s="7">
        <v>0.25</v>
      </c>
      <c r="S133" s="7">
        <v>0.25</v>
      </c>
      <c r="T133" s="7">
        <v>0.192</v>
      </c>
      <c r="U133" s="7">
        <v>0.184</v>
      </c>
      <c r="V133" s="7">
        <v>0.174</v>
      </c>
      <c r="W133" s="67">
        <v>0.18333333333333335</v>
      </c>
      <c r="X133" s="7">
        <v>0.181</v>
      </c>
      <c r="Y133" s="7">
        <v>0.25</v>
      </c>
      <c r="Z133" s="7">
        <v>0.261</v>
      </c>
      <c r="AA133" s="7">
        <v>0.332</v>
      </c>
      <c r="AB133" s="125">
        <v>0.32866666666666666</v>
      </c>
      <c r="AC133" s="7">
        <v>0.285</v>
      </c>
      <c r="AD133" s="125">
        <v>0.27099999999999996</v>
      </c>
      <c r="AE133" s="7">
        <v>0.414</v>
      </c>
      <c r="AF133" s="125">
        <v>0.36533333333333334</v>
      </c>
      <c r="AY133">
        <v>0.231</v>
      </c>
      <c r="AZ133">
        <v>0.309</v>
      </c>
      <c r="BA133">
        <v>0.232</v>
      </c>
      <c r="BB133">
        <v>0.211</v>
      </c>
    </row>
    <row r="134" spans="2:54" ht="12.75">
      <c r="B134" s="110">
        <v>485</v>
      </c>
      <c r="C134" s="125">
        <v>0.2674</v>
      </c>
      <c r="D134" s="125">
        <v>0.3259</v>
      </c>
      <c r="E134" s="125">
        <v>0.2679</v>
      </c>
      <c r="F134" s="7">
        <v>0.2635</v>
      </c>
      <c r="G134" s="125">
        <v>0.3401</v>
      </c>
      <c r="H134" s="125">
        <v>0.2527</v>
      </c>
      <c r="R134" s="7">
        <v>0.247</v>
      </c>
      <c r="S134" s="7">
        <v>0.246</v>
      </c>
      <c r="T134" s="7">
        <v>0.189</v>
      </c>
      <c r="U134" s="7">
        <v>0.182</v>
      </c>
      <c r="V134" s="7">
        <v>0.171</v>
      </c>
      <c r="W134" s="67">
        <v>0.18066666666666667</v>
      </c>
      <c r="X134" s="7">
        <v>0.178</v>
      </c>
      <c r="Y134" s="7">
        <v>0.246</v>
      </c>
      <c r="Z134" s="7">
        <v>0.259</v>
      </c>
      <c r="AA134" s="7">
        <v>0.329</v>
      </c>
      <c r="AB134" s="125">
        <v>0.3256666666666666</v>
      </c>
      <c r="AC134" s="7">
        <v>0.281</v>
      </c>
      <c r="AD134" s="125">
        <v>0.26666666666666666</v>
      </c>
      <c r="AE134" s="7">
        <v>0.413</v>
      </c>
      <c r="AF134" s="125">
        <v>0.365</v>
      </c>
      <c r="AY134">
        <v>0.228</v>
      </c>
      <c r="AZ134">
        <v>0.306</v>
      </c>
      <c r="BA134">
        <v>0.228</v>
      </c>
      <c r="BB134">
        <v>0.207</v>
      </c>
    </row>
    <row r="135" spans="2:54" ht="12.75">
      <c r="B135" s="110">
        <v>486</v>
      </c>
      <c r="C135" s="125">
        <v>0.2648</v>
      </c>
      <c r="D135" s="125">
        <v>0.3222</v>
      </c>
      <c r="E135" s="125">
        <v>0.2646</v>
      </c>
      <c r="F135" s="7">
        <v>0.2605</v>
      </c>
      <c r="G135" s="125">
        <v>0.3361</v>
      </c>
      <c r="H135" s="125">
        <v>0.2494</v>
      </c>
      <c r="R135" s="7">
        <v>0.245</v>
      </c>
      <c r="S135" s="7">
        <v>0.243</v>
      </c>
      <c r="T135" s="7">
        <v>0.187</v>
      </c>
      <c r="U135" s="7">
        <v>0.179</v>
      </c>
      <c r="V135" s="7">
        <v>0.168</v>
      </c>
      <c r="W135" s="67">
        <v>0.17800000000000002</v>
      </c>
      <c r="X135" s="7">
        <v>0.175</v>
      </c>
      <c r="Y135" s="7">
        <v>0.241</v>
      </c>
      <c r="Z135" s="7">
        <v>0.256</v>
      </c>
      <c r="AA135" s="7">
        <v>0.325</v>
      </c>
      <c r="AB135" s="125">
        <v>0.3216666666666667</v>
      </c>
      <c r="AC135" s="7">
        <v>0.276</v>
      </c>
      <c r="AD135" s="125">
        <v>0.26266666666666666</v>
      </c>
      <c r="AE135" s="7">
        <v>0.411</v>
      </c>
      <c r="AF135" s="125">
        <v>0.3633333333333333</v>
      </c>
      <c r="AY135">
        <v>0.225</v>
      </c>
      <c r="AZ135">
        <v>0.302</v>
      </c>
      <c r="BA135">
        <v>0.224</v>
      </c>
      <c r="BB135">
        <v>0.204</v>
      </c>
    </row>
    <row r="136" spans="2:54" ht="12.75">
      <c r="B136" s="110">
        <v>487</v>
      </c>
      <c r="C136" s="125">
        <v>0.2622</v>
      </c>
      <c r="D136" s="125">
        <v>0.3186</v>
      </c>
      <c r="E136" s="125">
        <v>0.2612</v>
      </c>
      <c r="F136" s="7">
        <v>0.2577</v>
      </c>
      <c r="G136" s="125">
        <v>0.3324</v>
      </c>
      <c r="H136" s="125">
        <v>0.2457</v>
      </c>
      <c r="R136" s="7">
        <v>0.242</v>
      </c>
      <c r="S136" s="7">
        <v>0.242</v>
      </c>
      <c r="T136" s="7">
        <v>0.185</v>
      </c>
      <c r="U136" s="7">
        <v>0.176</v>
      </c>
      <c r="V136" s="7">
        <v>0.166</v>
      </c>
      <c r="W136" s="67">
        <v>0.17566666666666667</v>
      </c>
      <c r="X136" s="7">
        <v>0.174</v>
      </c>
      <c r="Y136" s="7">
        <v>0.236</v>
      </c>
      <c r="Z136" s="7">
        <v>0.254</v>
      </c>
      <c r="AA136" s="7">
        <v>0.323</v>
      </c>
      <c r="AB136" s="125">
        <v>0.319</v>
      </c>
      <c r="AC136" s="7">
        <v>0.272</v>
      </c>
      <c r="AD136" s="125">
        <v>0.259</v>
      </c>
      <c r="AE136" s="7">
        <v>0.411</v>
      </c>
      <c r="AF136" s="125">
        <v>0.36233333333333334</v>
      </c>
      <c r="AY136">
        <v>0.222</v>
      </c>
      <c r="AZ136">
        <v>0.298</v>
      </c>
      <c r="BA136">
        <v>0.22</v>
      </c>
      <c r="BB136">
        <v>0.201</v>
      </c>
    </row>
    <row r="137" spans="2:54" ht="12.75">
      <c r="B137" s="110">
        <v>488</v>
      </c>
      <c r="C137" s="125">
        <v>0.2592</v>
      </c>
      <c r="D137" s="125">
        <v>0.3146</v>
      </c>
      <c r="E137" s="125">
        <v>0.2577</v>
      </c>
      <c r="F137" s="7">
        <v>0.2547</v>
      </c>
      <c r="G137" s="125">
        <v>0.3287</v>
      </c>
      <c r="H137" s="125">
        <v>0.2422</v>
      </c>
      <c r="R137" s="7">
        <v>0.239</v>
      </c>
      <c r="S137" s="7">
        <v>0.241</v>
      </c>
      <c r="T137" s="7">
        <v>0.182</v>
      </c>
      <c r="U137" s="7">
        <v>0.173</v>
      </c>
      <c r="V137" s="7">
        <v>0.164</v>
      </c>
      <c r="W137" s="67">
        <v>0.17300000000000001</v>
      </c>
      <c r="X137" s="7">
        <v>0.171</v>
      </c>
      <c r="Y137" s="7">
        <v>0.232</v>
      </c>
      <c r="Z137" s="7">
        <v>0.252</v>
      </c>
      <c r="AA137" s="7">
        <v>0.318</v>
      </c>
      <c r="AB137" s="125">
        <v>0.315</v>
      </c>
      <c r="AC137" s="7">
        <v>0.267</v>
      </c>
      <c r="AD137" s="125">
        <v>0.25433333333333336</v>
      </c>
      <c r="AE137" s="7">
        <v>0.409</v>
      </c>
      <c r="AF137" s="125">
        <v>0.36</v>
      </c>
      <c r="AY137">
        <v>0.22</v>
      </c>
      <c r="AZ137">
        <v>0.294</v>
      </c>
      <c r="BA137">
        <v>0.216</v>
      </c>
      <c r="BB137">
        <v>0.197</v>
      </c>
    </row>
    <row r="138" spans="2:54" ht="12.75">
      <c r="B138" s="110">
        <v>489</v>
      </c>
      <c r="C138" s="125">
        <v>0.2564</v>
      </c>
      <c r="D138" s="125">
        <v>0.3111</v>
      </c>
      <c r="E138" s="125">
        <v>0.2541</v>
      </c>
      <c r="F138" s="7">
        <v>0.2517</v>
      </c>
      <c r="G138" s="125">
        <v>0.3254</v>
      </c>
      <c r="H138" s="125">
        <v>0.2384</v>
      </c>
      <c r="R138" s="7">
        <v>0.237</v>
      </c>
      <c r="S138" s="7">
        <v>0.237</v>
      </c>
      <c r="T138" s="7">
        <v>0.178</v>
      </c>
      <c r="U138" s="7">
        <v>0.17</v>
      </c>
      <c r="V138" s="7">
        <v>0.161</v>
      </c>
      <c r="W138" s="67">
        <v>0.16966666666666666</v>
      </c>
      <c r="X138" s="7">
        <v>0.167</v>
      </c>
      <c r="Y138" s="7">
        <v>0.228</v>
      </c>
      <c r="Z138" s="7">
        <v>0.25</v>
      </c>
      <c r="AA138" s="7">
        <v>0.312</v>
      </c>
      <c r="AB138" s="125">
        <v>0.31</v>
      </c>
      <c r="AC138" s="7">
        <v>0.261</v>
      </c>
      <c r="AD138" s="125">
        <v>0.24866666666666667</v>
      </c>
      <c r="AE138" s="7">
        <v>0.405</v>
      </c>
      <c r="AF138" s="125">
        <v>0.357</v>
      </c>
      <c r="AY138">
        <v>0.218</v>
      </c>
      <c r="AZ138">
        <v>0.289</v>
      </c>
      <c r="BA138">
        <v>0.213</v>
      </c>
      <c r="BB138">
        <v>0.194</v>
      </c>
    </row>
    <row r="139" spans="2:54" ht="12.75">
      <c r="B139" s="110">
        <v>490</v>
      </c>
      <c r="C139" s="125">
        <v>0.2533</v>
      </c>
      <c r="D139" s="125">
        <v>0.3072</v>
      </c>
      <c r="E139" s="125">
        <v>0.2506</v>
      </c>
      <c r="F139" s="7">
        <v>0.2484</v>
      </c>
      <c r="G139" s="125">
        <v>0.321</v>
      </c>
      <c r="H139" s="125">
        <v>0.2346</v>
      </c>
      <c r="R139" s="7">
        <v>0.234</v>
      </c>
      <c r="S139" s="7">
        <v>0.234</v>
      </c>
      <c r="T139" s="7">
        <v>0.175</v>
      </c>
      <c r="U139" s="7">
        <v>0.167</v>
      </c>
      <c r="V139" s="7">
        <v>0.159</v>
      </c>
      <c r="W139" s="67">
        <v>0.167</v>
      </c>
      <c r="X139" s="7">
        <v>0.164</v>
      </c>
      <c r="Y139" s="7">
        <v>0.225</v>
      </c>
      <c r="Z139" s="7">
        <v>0.25</v>
      </c>
      <c r="AA139" s="7">
        <v>0.309</v>
      </c>
      <c r="AB139" s="125">
        <v>0.306</v>
      </c>
      <c r="AC139" s="7">
        <v>0.257</v>
      </c>
      <c r="AD139" s="125">
        <v>0.24466666666666667</v>
      </c>
      <c r="AE139" s="7">
        <v>0.403</v>
      </c>
      <c r="AF139" s="125">
        <v>0.3546666666666667</v>
      </c>
      <c r="AY139">
        <v>0.215</v>
      </c>
      <c r="AZ139">
        <v>0.285</v>
      </c>
      <c r="BA139">
        <v>0.209</v>
      </c>
      <c r="BB139">
        <v>0.191</v>
      </c>
    </row>
    <row r="140" spans="2:54" ht="12.75">
      <c r="B140" s="110">
        <v>491</v>
      </c>
      <c r="C140" s="125">
        <v>0.2505</v>
      </c>
      <c r="D140" s="125">
        <v>0.3033</v>
      </c>
      <c r="E140" s="125">
        <v>0.2469</v>
      </c>
      <c r="F140" s="7">
        <v>0.2453</v>
      </c>
      <c r="G140" s="125">
        <v>0.3168</v>
      </c>
      <c r="H140" s="125">
        <v>0.2312</v>
      </c>
      <c r="R140" s="7">
        <v>0.231</v>
      </c>
      <c r="S140" s="7">
        <v>0.231</v>
      </c>
      <c r="T140" s="7">
        <v>0.172</v>
      </c>
      <c r="U140" s="7">
        <v>0.164</v>
      </c>
      <c r="V140" s="7">
        <v>0.156</v>
      </c>
      <c r="W140" s="67">
        <v>0.164</v>
      </c>
      <c r="X140" s="7">
        <v>0.163</v>
      </c>
      <c r="Y140" s="7">
        <v>0.221</v>
      </c>
      <c r="Z140" s="7">
        <v>0.248</v>
      </c>
      <c r="AA140" s="7">
        <v>0.306</v>
      </c>
      <c r="AB140" s="125">
        <v>0.30333333333333334</v>
      </c>
      <c r="AC140" s="7">
        <v>0.252</v>
      </c>
      <c r="AD140" s="125">
        <v>0.241</v>
      </c>
      <c r="AE140" s="7">
        <v>0.4</v>
      </c>
      <c r="AF140" s="125">
        <v>0.35133333333333333</v>
      </c>
      <c r="AY140">
        <v>0.211</v>
      </c>
      <c r="AZ140">
        <v>0.281</v>
      </c>
      <c r="BA140">
        <v>0.205</v>
      </c>
      <c r="BB140">
        <v>0.187</v>
      </c>
    </row>
    <row r="141" spans="2:54" ht="12.75">
      <c r="B141" s="110">
        <v>492</v>
      </c>
      <c r="C141" s="125">
        <v>0.2473</v>
      </c>
      <c r="D141" s="125">
        <v>0.2993</v>
      </c>
      <c r="E141" s="125">
        <v>0.2435</v>
      </c>
      <c r="F141" s="7">
        <v>0.2419</v>
      </c>
      <c r="G141" s="125">
        <v>0.3129</v>
      </c>
      <c r="H141" s="125">
        <v>0.2272</v>
      </c>
      <c r="R141" s="7">
        <v>0.227</v>
      </c>
      <c r="S141" s="7">
        <v>0.228</v>
      </c>
      <c r="T141" s="7">
        <v>0.169</v>
      </c>
      <c r="U141" s="7">
        <v>0.161</v>
      </c>
      <c r="V141" s="7">
        <v>0.153</v>
      </c>
      <c r="W141" s="67">
        <v>0.161</v>
      </c>
      <c r="X141" s="7">
        <v>0.16</v>
      </c>
      <c r="Y141" s="7">
        <v>0.214</v>
      </c>
      <c r="Z141" s="7">
        <v>0.243</v>
      </c>
      <c r="AA141" s="7">
        <v>0.303</v>
      </c>
      <c r="AB141" s="125">
        <v>0.2996666666666667</v>
      </c>
      <c r="AC141" s="7">
        <v>0.247</v>
      </c>
      <c r="AD141" s="125">
        <v>0.236</v>
      </c>
      <c r="AE141" s="7">
        <v>0.396</v>
      </c>
      <c r="AF141" s="125">
        <v>0.3486666666666667</v>
      </c>
      <c r="AY141">
        <v>0.208</v>
      </c>
      <c r="AZ141">
        <v>0.276</v>
      </c>
      <c r="BA141">
        <v>0.2</v>
      </c>
      <c r="BB141">
        <v>0.183</v>
      </c>
    </row>
    <row r="142" spans="2:54" ht="12.75">
      <c r="B142" s="110">
        <v>493</v>
      </c>
      <c r="C142" s="125">
        <v>0.2443</v>
      </c>
      <c r="D142" s="125">
        <v>0.2954</v>
      </c>
      <c r="E142" s="125">
        <v>0.2396</v>
      </c>
      <c r="F142" s="7">
        <v>0.2384</v>
      </c>
      <c r="G142" s="125">
        <v>0.309</v>
      </c>
      <c r="H142" s="125">
        <v>0.2235</v>
      </c>
      <c r="R142" s="7">
        <v>0.224</v>
      </c>
      <c r="S142" s="7">
        <v>0.224</v>
      </c>
      <c r="T142" s="7">
        <v>0.166</v>
      </c>
      <c r="U142" s="7">
        <v>0.158</v>
      </c>
      <c r="V142" s="7">
        <v>0.15</v>
      </c>
      <c r="W142" s="67">
        <v>0.158</v>
      </c>
      <c r="X142" s="7">
        <v>0.157</v>
      </c>
      <c r="Y142" s="7">
        <v>0.209</v>
      </c>
      <c r="Z142" s="7">
        <v>0.241</v>
      </c>
      <c r="AA142" s="7">
        <v>0.299</v>
      </c>
      <c r="AB142" s="125">
        <v>0.2956666666666667</v>
      </c>
      <c r="AC142" s="7">
        <v>0.242</v>
      </c>
      <c r="AD142" s="125">
        <v>0.2313333333333333</v>
      </c>
      <c r="AE142" s="7">
        <v>0.393</v>
      </c>
      <c r="AF142" s="125">
        <v>0.3456666666666666</v>
      </c>
      <c r="AY142">
        <v>0.206</v>
      </c>
      <c r="AZ142">
        <v>0.273</v>
      </c>
      <c r="BA142">
        <v>0.197</v>
      </c>
      <c r="BB142">
        <v>0.181</v>
      </c>
    </row>
    <row r="143" spans="2:54" ht="12.75">
      <c r="B143" s="110">
        <v>494</v>
      </c>
      <c r="C143" s="125">
        <v>0.2412</v>
      </c>
      <c r="D143" s="125">
        <v>0.2914</v>
      </c>
      <c r="E143" s="125">
        <v>0.236</v>
      </c>
      <c r="F143" s="7">
        <v>0.2352</v>
      </c>
      <c r="G143" s="125">
        <v>0.3046</v>
      </c>
      <c r="H143" s="125">
        <v>0.2196</v>
      </c>
      <c r="R143" s="7">
        <v>0.222</v>
      </c>
      <c r="S143" s="7">
        <v>0.223</v>
      </c>
      <c r="T143" s="7">
        <v>0.164</v>
      </c>
      <c r="U143" s="7">
        <v>0.154</v>
      </c>
      <c r="V143" s="7">
        <v>0.147</v>
      </c>
      <c r="W143" s="67">
        <v>0.155</v>
      </c>
      <c r="X143" s="7">
        <v>0.154</v>
      </c>
      <c r="Y143" s="7">
        <v>0.205</v>
      </c>
      <c r="Z143" s="7">
        <v>0.24</v>
      </c>
      <c r="AA143" s="7">
        <v>0.295</v>
      </c>
      <c r="AB143" s="125">
        <v>0.2916666666666667</v>
      </c>
      <c r="AC143" s="7">
        <v>0.238</v>
      </c>
      <c r="AD143" s="125">
        <v>0.22799999999999998</v>
      </c>
      <c r="AE143" s="7">
        <v>0.389</v>
      </c>
      <c r="AF143" s="125">
        <v>0.3426666666666667</v>
      </c>
      <c r="AY143">
        <v>0.203</v>
      </c>
      <c r="AZ143">
        <v>0.268</v>
      </c>
      <c r="BA143">
        <v>0.192</v>
      </c>
      <c r="BB143">
        <v>0.177</v>
      </c>
    </row>
    <row r="144" spans="2:54" ht="12.75">
      <c r="B144" s="110">
        <v>495</v>
      </c>
      <c r="C144" s="125">
        <v>0.2381</v>
      </c>
      <c r="D144" s="125">
        <v>0.2874</v>
      </c>
      <c r="E144" s="125">
        <v>0.2321</v>
      </c>
      <c r="F144" s="7">
        <v>0.2313</v>
      </c>
      <c r="G144" s="125">
        <v>0.3004</v>
      </c>
      <c r="H144" s="125">
        <v>0.215</v>
      </c>
      <c r="R144" s="7">
        <v>0.219</v>
      </c>
      <c r="S144" s="7">
        <v>0.22</v>
      </c>
      <c r="T144" s="7">
        <v>0.161</v>
      </c>
      <c r="U144" s="7">
        <v>0.151</v>
      </c>
      <c r="V144" s="7">
        <v>0.145</v>
      </c>
      <c r="W144" s="67">
        <v>0.15233333333333332</v>
      </c>
      <c r="X144" s="7">
        <v>0.15</v>
      </c>
      <c r="Y144" s="7">
        <v>0.202</v>
      </c>
      <c r="Z144" s="7">
        <v>0.238</v>
      </c>
      <c r="AA144" s="7">
        <v>0.29</v>
      </c>
      <c r="AB144" s="125">
        <v>0.287</v>
      </c>
      <c r="AC144" s="7">
        <v>0.233</v>
      </c>
      <c r="AD144" s="125">
        <v>0.223</v>
      </c>
      <c r="AE144" s="7">
        <v>0.384</v>
      </c>
      <c r="AF144" s="125">
        <v>0.3383333333333334</v>
      </c>
      <c r="AY144">
        <v>0.201</v>
      </c>
      <c r="AZ144">
        <v>0.264</v>
      </c>
      <c r="BA144">
        <v>0.188</v>
      </c>
      <c r="BB144">
        <v>0.173</v>
      </c>
    </row>
    <row r="145" spans="2:54" ht="12.75">
      <c r="B145" s="110">
        <v>496</v>
      </c>
      <c r="C145" s="125">
        <v>0.235</v>
      </c>
      <c r="D145" s="125">
        <v>0.2835</v>
      </c>
      <c r="E145" s="125">
        <v>0.2282</v>
      </c>
      <c r="F145" s="7">
        <v>0.2279</v>
      </c>
      <c r="G145" s="125">
        <v>0.2959</v>
      </c>
      <c r="H145" s="125">
        <v>0.2113</v>
      </c>
      <c r="R145" s="7">
        <v>0.216</v>
      </c>
      <c r="S145" s="7">
        <v>0.217</v>
      </c>
      <c r="T145" s="7">
        <v>0.157</v>
      </c>
      <c r="U145" s="7">
        <v>0.149</v>
      </c>
      <c r="V145" s="7">
        <v>0.142</v>
      </c>
      <c r="W145" s="67">
        <v>0.14933333333333332</v>
      </c>
      <c r="X145" s="7">
        <v>0.147</v>
      </c>
      <c r="Y145" s="7">
        <v>0.198</v>
      </c>
      <c r="Z145" s="7">
        <v>0.235</v>
      </c>
      <c r="AA145" s="7">
        <v>0.285</v>
      </c>
      <c r="AB145" s="125">
        <v>0.282</v>
      </c>
      <c r="AC145" s="7">
        <v>0.228</v>
      </c>
      <c r="AD145" s="125">
        <v>0.218</v>
      </c>
      <c r="AE145" s="7">
        <v>0.38</v>
      </c>
      <c r="AF145" s="125">
        <v>0.3336666666666667</v>
      </c>
      <c r="AY145">
        <v>0.197</v>
      </c>
      <c r="AZ145">
        <v>0.259</v>
      </c>
      <c r="BA145">
        <v>0.184</v>
      </c>
      <c r="BB145">
        <v>0.169</v>
      </c>
    </row>
    <row r="146" spans="2:54" ht="12.75">
      <c r="B146" s="110">
        <v>497</v>
      </c>
      <c r="C146" s="125">
        <v>0.2315</v>
      </c>
      <c r="D146" s="125">
        <v>0.2795</v>
      </c>
      <c r="E146" s="125">
        <v>0.2247</v>
      </c>
      <c r="F146" s="7">
        <v>0.2245</v>
      </c>
      <c r="G146" s="125">
        <v>0.2912</v>
      </c>
      <c r="H146" s="125">
        <v>0.2069</v>
      </c>
      <c r="R146" s="7">
        <v>0.215</v>
      </c>
      <c r="S146" s="7">
        <v>0.215</v>
      </c>
      <c r="T146" s="7">
        <v>0.155</v>
      </c>
      <c r="U146" s="7">
        <v>0.146</v>
      </c>
      <c r="V146" s="7">
        <v>0.139</v>
      </c>
      <c r="W146" s="67">
        <v>0.14666666666666667</v>
      </c>
      <c r="X146" s="7">
        <v>0.146</v>
      </c>
      <c r="Y146" s="7">
        <v>0.194</v>
      </c>
      <c r="Z146" s="7">
        <v>0.231</v>
      </c>
      <c r="AA146" s="7">
        <v>0.281</v>
      </c>
      <c r="AB146" s="125">
        <v>0.27899999999999997</v>
      </c>
      <c r="AC146" s="7">
        <v>0.225</v>
      </c>
      <c r="AD146" s="125">
        <v>0.215</v>
      </c>
      <c r="AE146" s="7">
        <v>0.377</v>
      </c>
      <c r="AF146" s="125">
        <v>0.33099999999999996</v>
      </c>
      <c r="AY146">
        <v>0.194</v>
      </c>
      <c r="AZ146">
        <v>0.255</v>
      </c>
      <c r="BA146">
        <v>0.18</v>
      </c>
      <c r="BB146">
        <v>0.166</v>
      </c>
    </row>
    <row r="147" spans="2:54" ht="12.75">
      <c r="B147" s="110">
        <v>498</v>
      </c>
      <c r="C147" s="125">
        <v>0.2286</v>
      </c>
      <c r="D147" s="125">
        <v>0.2753</v>
      </c>
      <c r="E147" s="125">
        <v>0.2207</v>
      </c>
      <c r="F147" s="7">
        <v>0.2203</v>
      </c>
      <c r="G147" s="125">
        <v>0.2868</v>
      </c>
      <c r="H147" s="125">
        <v>0.2029</v>
      </c>
      <c r="R147" s="7">
        <v>0.212</v>
      </c>
      <c r="S147" s="7">
        <v>0.213</v>
      </c>
      <c r="T147" s="7">
        <v>0.152</v>
      </c>
      <c r="U147" s="7">
        <v>0.144</v>
      </c>
      <c r="V147" s="7">
        <v>0.136</v>
      </c>
      <c r="W147" s="67">
        <v>0.144</v>
      </c>
      <c r="X147" s="7">
        <v>0.143</v>
      </c>
      <c r="Y147" s="7">
        <v>0.19</v>
      </c>
      <c r="Z147" s="7">
        <v>0.229</v>
      </c>
      <c r="AA147" s="7">
        <v>0.278</v>
      </c>
      <c r="AB147" s="125">
        <v>0.2753333333333333</v>
      </c>
      <c r="AC147" s="7">
        <v>0.221</v>
      </c>
      <c r="AD147" s="125">
        <v>0.21133333333333335</v>
      </c>
      <c r="AE147" s="7">
        <v>0.372</v>
      </c>
      <c r="AF147" s="125">
        <v>0.327</v>
      </c>
      <c r="AY147">
        <v>0.191</v>
      </c>
      <c r="AZ147">
        <v>0.25</v>
      </c>
      <c r="BA147">
        <v>0.176</v>
      </c>
      <c r="BB147">
        <v>0.162</v>
      </c>
    </row>
    <row r="148" spans="2:54" ht="12.75">
      <c r="B148" s="110">
        <v>499</v>
      </c>
      <c r="C148" s="125">
        <v>0.2253</v>
      </c>
      <c r="D148" s="125">
        <v>0.2714</v>
      </c>
      <c r="E148" s="125">
        <v>0.2168</v>
      </c>
      <c r="F148" s="7">
        <v>0.2166</v>
      </c>
      <c r="G148" s="125">
        <v>0.2822</v>
      </c>
      <c r="H148" s="125">
        <v>0.1986</v>
      </c>
      <c r="R148" s="7">
        <v>0.21</v>
      </c>
      <c r="S148" s="7">
        <v>0.209</v>
      </c>
      <c r="T148" s="7">
        <v>0.148</v>
      </c>
      <c r="U148" s="7">
        <v>0.14</v>
      </c>
      <c r="V148" s="7">
        <v>0.133</v>
      </c>
      <c r="W148" s="67">
        <v>0.14033333333333334</v>
      </c>
      <c r="X148" s="7">
        <v>0.14</v>
      </c>
      <c r="Y148" s="7">
        <v>0.186</v>
      </c>
      <c r="Z148" s="7">
        <v>0.226</v>
      </c>
      <c r="AA148" s="7">
        <v>0.274</v>
      </c>
      <c r="AB148" s="125">
        <v>0.27066666666666667</v>
      </c>
      <c r="AC148" s="7">
        <v>0.216</v>
      </c>
      <c r="AD148" s="125">
        <v>0.20633333333333334</v>
      </c>
      <c r="AE148" s="7">
        <v>0.366</v>
      </c>
      <c r="AF148" s="125">
        <v>0.3223333333333333</v>
      </c>
      <c r="AY148">
        <v>0.188</v>
      </c>
      <c r="AZ148">
        <v>0.245</v>
      </c>
      <c r="BA148">
        <v>0.171</v>
      </c>
      <c r="BB148">
        <v>0.159</v>
      </c>
    </row>
    <row r="149" spans="2:54" ht="12.75">
      <c r="B149" s="110">
        <v>500</v>
      </c>
      <c r="C149" s="125">
        <v>0.2222</v>
      </c>
      <c r="D149" s="125">
        <v>0.2675</v>
      </c>
      <c r="E149" s="125">
        <v>0.2129</v>
      </c>
      <c r="F149" s="7">
        <v>0.2129</v>
      </c>
      <c r="G149" s="125">
        <v>0.2772</v>
      </c>
      <c r="H149" s="125">
        <v>0.1945</v>
      </c>
      <c r="R149" s="7">
        <v>0.206</v>
      </c>
      <c r="S149" s="7">
        <v>0.205</v>
      </c>
      <c r="T149" s="7">
        <v>0.144</v>
      </c>
      <c r="U149" s="7">
        <v>0.137</v>
      </c>
      <c r="V149" s="7">
        <v>0.13</v>
      </c>
      <c r="W149" s="67">
        <v>0.137</v>
      </c>
      <c r="X149" s="7">
        <v>0.137</v>
      </c>
      <c r="Y149" s="7">
        <v>0.181</v>
      </c>
      <c r="Z149" s="7">
        <v>0.223</v>
      </c>
      <c r="AA149" s="7">
        <v>0.271</v>
      </c>
      <c r="AB149" s="125">
        <v>0.2663333333333333</v>
      </c>
      <c r="AC149" s="7">
        <v>0.212</v>
      </c>
      <c r="AD149" s="125">
        <v>0.20233333333333334</v>
      </c>
      <c r="AE149" s="7">
        <v>0.362</v>
      </c>
      <c r="AF149" s="125">
        <v>0.3176666666666667</v>
      </c>
      <c r="AY149">
        <v>0.185</v>
      </c>
      <c r="AZ149">
        <v>0.241</v>
      </c>
      <c r="BA149">
        <v>0.167</v>
      </c>
      <c r="BB149">
        <v>0.154</v>
      </c>
    </row>
    <row r="150" spans="2:54" ht="12.75">
      <c r="B150" s="110">
        <v>501</v>
      </c>
      <c r="C150" s="125">
        <v>0.219</v>
      </c>
      <c r="D150" s="125">
        <v>0.2635</v>
      </c>
      <c r="E150" s="125">
        <v>0.209</v>
      </c>
      <c r="F150" s="7">
        <v>0.209</v>
      </c>
      <c r="G150" s="125">
        <v>0.2726</v>
      </c>
      <c r="H150" s="125">
        <v>0.1899</v>
      </c>
      <c r="R150" s="7">
        <v>0.203</v>
      </c>
      <c r="S150" s="7">
        <v>0.201</v>
      </c>
      <c r="T150" s="7">
        <v>0.141</v>
      </c>
      <c r="U150" s="7">
        <v>0.133</v>
      </c>
      <c r="V150" s="7">
        <v>0.126</v>
      </c>
      <c r="W150" s="67">
        <v>0.13333333333333333</v>
      </c>
      <c r="X150" s="7">
        <v>0.133</v>
      </c>
      <c r="Y150" s="7">
        <v>0.177</v>
      </c>
      <c r="Z150" s="7">
        <v>0.22</v>
      </c>
      <c r="AA150" s="7">
        <v>0.265</v>
      </c>
      <c r="AB150" s="125">
        <v>0.26099999999999995</v>
      </c>
      <c r="AC150" s="7">
        <v>0.207</v>
      </c>
      <c r="AD150" s="125">
        <v>0.19799999999999998</v>
      </c>
      <c r="AE150" s="7">
        <v>0.356</v>
      </c>
      <c r="AF150" s="125">
        <v>0.3116666666666667</v>
      </c>
      <c r="AY150">
        <v>0.183</v>
      </c>
      <c r="AZ150">
        <v>0.236</v>
      </c>
      <c r="BA150">
        <v>0.162</v>
      </c>
      <c r="BB150">
        <v>0.15</v>
      </c>
    </row>
    <row r="151" spans="2:54" ht="12.75">
      <c r="B151" s="110">
        <v>502</v>
      </c>
      <c r="C151" s="125">
        <v>0.2159</v>
      </c>
      <c r="D151" s="125">
        <v>0.2595</v>
      </c>
      <c r="E151" s="125">
        <v>0.2049</v>
      </c>
      <c r="F151" s="7">
        <v>0.2051</v>
      </c>
      <c r="G151" s="125">
        <v>0.2676</v>
      </c>
      <c r="H151" s="125">
        <v>0.1857</v>
      </c>
      <c r="R151" s="7">
        <v>0.2</v>
      </c>
      <c r="S151" s="7">
        <v>0.197</v>
      </c>
      <c r="T151" s="7">
        <v>0.137</v>
      </c>
      <c r="U151" s="7">
        <v>0.13</v>
      </c>
      <c r="V151" s="7">
        <v>0.123</v>
      </c>
      <c r="W151" s="67">
        <v>0.13</v>
      </c>
      <c r="X151" s="7">
        <v>0.13</v>
      </c>
      <c r="Y151" s="7">
        <v>0.173</v>
      </c>
      <c r="Z151" s="7">
        <v>0.218</v>
      </c>
      <c r="AA151" s="7">
        <v>0.26</v>
      </c>
      <c r="AB151" s="125">
        <v>0.25633333333333336</v>
      </c>
      <c r="AC151" s="7">
        <v>0.202</v>
      </c>
      <c r="AD151" s="125">
        <v>0.19366666666666665</v>
      </c>
      <c r="AE151" s="7">
        <v>0.35</v>
      </c>
      <c r="AF151" s="125">
        <v>0.30666666666666664</v>
      </c>
      <c r="AY151">
        <v>0.179</v>
      </c>
      <c r="AZ151">
        <v>0.23</v>
      </c>
      <c r="BA151">
        <v>0.157</v>
      </c>
      <c r="BB151">
        <v>0.147</v>
      </c>
    </row>
    <row r="152" spans="2:54" ht="12.75">
      <c r="B152" s="110">
        <v>503</v>
      </c>
      <c r="C152" s="125">
        <v>0.2127</v>
      </c>
      <c r="D152" s="125">
        <v>0.2555</v>
      </c>
      <c r="E152" s="125">
        <v>0.201</v>
      </c>
      <c r="F152" s="7">
        <v>0.201</v>
      </c>
      <c r="G152" s="125">
        <v>0.2628</v>
      </c>
      <c r="H152" s="125">
        <v>0.1812</v>
      </c>
      <c r="R152" s="7">
        <v>0.196</v>
      </c>
      <c r="S152" s="7">
        <v>0.194</v>
      </c>
      <c r="T152" s="7">
        <v>0.133</v>
      </c>
      <c r="U152" s="7">
        <v>0.126</v>
      </c>
      <c r="V152" s="7">
        <v>0.12</v>
      </c>
      <c r="W152" s="67">
        <v>0.12633333333333333</v>
      </c>
      <c r="X152" s="7">
        <v>0.126</v>
      </c>
      <c r="Y152" s="7">
        <v>0.169</v>
      </c>
      <c r="Z152" s="7">
        <v>0.214</v>
      </c>
      <c r="AA152" s="7">
        <v>0.256</v>
      </c>
      <c r="AB152" s="125">
        <v>0.252</v>
      </c>
      <c r="AC152" s="7">
        <v>0.198</v>
      </c>
      <c r="AD152" s="125">
        <v>0.18966666666666665</v>
      </c>
      <c r="AE152" s="7">
        <v>0.345</v>
      </c>
      <c r="AF152" s="125">
        <v>0.302</v>
      </c>
      <c r="AY152">
        <v>0.176</v>
      </c>
      <c r="AZ152">
        <v>0.226</v>
      </c>
      <c r="BA152">
        <v>0.154</v>
      </c>
      <c r="BB152">
        <v>0.143</v>
      </c>
    </row>
    <row r="153" spans="2:54" ht="12.75">
      <c r="B153" s="110">
        <v>504</v>
      </c>
      <c r="C153" s="125">
        <v>0.2098</v>
      </c>
      <c r="D153" s="125">
        <v>0.2516</v>
      </c>
      <c r="E153" s="125">
        <v>0.197</v>
      </c>
      <c r="F153" s="7">
        <v>0.1969</v>
      </c>
      <c r="G153" s="125">
        <v>0.2577</v>
      </c>
      <c r="H153" s="125">
        <v>0.177</v>
      </c>
      <c r="R153" s="7">
        <v>0.193</v>
      </c>
      <c r="S153" s="7">
        <v>0.191</v>
      </c>
      <c r="T153" s="7">
        <v>0.13</v>
      </c>
      <c r="U153" s="7">
        <v>0.123</v>
      </c>
      <c r="V153" s="7">
        <v>0.117</v>
      </c>
      <c r="W153" s="67">
        <v>0.12333333333333334</v>
      </c>
      <c r="X153" s="7">
        <v>0.124</v>
      </c>
      <c r="Y153" s="7">
        <v>0.167</v>
      </c>
      <c r="Z153" s="7">
        <v>0.211</v>
      </c>
      <c r="AA153" s="7">
        <v>0.252</v>
      </c>
      <c r="AB153" s="125">
        <v>0.24833333333333332</v>
      </c>
      <c r="AC153" s="7">
        <v>0.194</v>
      </c>
      <c r="AD153" s="125">
        <v>0.18600000000000003</v>
      </c>
      <c r="AE153" s="7">
        <v>0.34</v>
      </c>
      <c r="AF153" s="125">
        <v>0.2976666666666667</v>
      </c>
      <c r="AY153">
        <v>0.173</v>
      </c>
      <c r="AZ153">
        <v>0.22</v>
      </c>
      <c r="BA153">
        <v>0.149</v>
      </c>
      <c r="BB153">
        <v>0.139</v>
      </c>
    </row>
    <row r="154" spans="2:54" ht="12.75">
      <c r="B154" s="110">
        <v>505</v>
      </c>
      <c r="C154" s="125">
        <v>0.2068</v>
      </c>
      <c r="D154" s="125">
        <v>0.2476</v>
      </c>
      <c r="E154" s="125">
        <v>0.1931</v>
      </c>
      <c r="F154" s="7">
        <v>0.1929</v>
      </c>
      <c r="G154" s="125">
        <v>0.2527</v>
      </c>
      <c r="H154" s="125">
        <v>0.1726</v>
      </c>
      <c r="R154" s="7">
        <v>0.191</v>
      </c>
      <c r="S154" s="7">
        <v>0.187</v>
      </c>
      <c r="T154" s="7">
        <v>0.127</v>
      </c>
      <c r="U154" s="7">
        <v>0.12</v>
      </c>
      <c r="V154" s="7">
        <v>0.115</v>
      </c>
      <c r="W154" s="67">
        <v>0.12066666666666666</v>
      </c>
      <c r="X154" s="7">
        <v>0.12</v>
      </c>
      <c r="Y154" s="7">
        <v>0.163</v>
      </c>
      <c r="Z154" s="7">
        <v>0.208</v>
      </c>
      <c r="AA154" s="7">
        <v>0.249</v>
      </c>
      <c r="AB154" s="125">
        <v>0.24433333333333332</v>
      </c>
      <c r="AC154" s="7">
        <v>0.19</v>
      </c>
      <c r="AD154" s="125">
        <v>0.18200000000000002</v>
      </c>
      <c r="AE154" s="7">
        <v>0.334</v>
      </c>
      <c r="AF154" s="125">
        <v>0.2916666666666667</v>
      </c>
      <c r="AY154">
        <v>0.17</v>
      </c>
      <c r="AZ154">
        <v>0.216</v>
      </c>
      <c r="BA154">
        <v>0.144</v>
      </c>
      <c r="BB154">
        <v>0.135</v>
      </c>
    </row>
    <row r="155" spans="2:54" ht="12.75">
      <c r="B155" s="110">
        <v>506</v>
      </c>
      <c r="C155" s="125">
        <v>0.2037</v>
      </c>
      <c r="D155" s="125">
        <v>0.2436</v>
      </c>
      <c r="E155" s="125">
        <v>0.189</v>
      </c>
      <c r="F155" s="7">
        <v>0.1885</v>
      </c>
      <c r="G155" s="125">
        <v>0.2475</v>
      </c>
      <c r="H155" s="125">
        <v>0.168</v>
      </c>
      <c r="R155" s="7">
        <v>0.188</v>
      </c>
      <c r="S155" s="7">
        <v>0.183</v>
      </c>
      <c r="T155" s="7">
        <v>0.124</v>
      </c>
      <c r="U155" s="7">
        <v>0.116</v>
      </c>
      <c r="V155" s="7">
        <v>0.112</v>
      </c>
      <c r="W155" s="67">
        <v>0.11733333333333333</v>
      </c>
      <c r="X155" s="7">
        <v>0.117</v>
      </c>
      <c r="Y155" s="7">
        <v>0.16</v>
      </c>
      <c r="Z155" s="7">
        <v>0.205</v>
      </c>
      <c r="AA155" s="7">
        <v>0.245</v>
      </c>
      <c r="AB155" s="125">
        <v>0.24</v>
      </c>
      <c r="AC155" s="7">
        <v>0.185</v>
      </c>
      <c r="AD155" s="125">
        <v>0.17766666666666664</v>
      </c>
      <c r="AE155" s="7">
        <v>0.329</v>
      </c>
      <c r="AF155" s="125">
        <v>0.287</v>
      </c>
      <c r="AY155">
        <v>0.167</v>
      </c>
      <c r="AZ155">
        <v>0.211</v>
      </c>
      <c r="BA155">
        <v>0.14</v>
      </c>
      <c r="BB155">
        <v>0.131</v>
      </c>
    </row>
    <row r="156" spans="2:54" ht="12.75">
      <c r="B156" s="110">
        <v>507</v>
      </c>
      <c r="C156" s="125">
        <v>0.2008</v>
      </c>
      <c r="D156" s="125">
        <v>0.2398</v>
      </c>
      <c r="E156" s="125">
        <v>0.1847</v>
      </c>
      <c r="F156" s="7">
        <v>0.1843</v>
      </c>
      <c r="G156" s="125">
        <v>0.2424</v>
      </c>
      <c r="H156" s="125">
        <v>0.1637</v>
      </c>
      <c r="R156" s="7">
        <v>0.185</v>
      </c>
      <c r="S156" s="7">
        <v>0.179</v>
      </c>
      <c r="T156" s="7">
        <v>0.121</v>
      </c>
      <c r="U156" s="7">
        <v>0.113</v>
      </c>
      <c r="V156" s="7">
        <v>0.109</v>
      </c>
      <c r="W156" s="67">
        <v>0.11433333333333333</v>
      </c>
      <c r="X156" s="7">
        <v>0.114</v>
      </c>
      <c r="Y156" s="7">
        <v>0.156</v>
      </c>
      <c r="Z156" s="7">
        <v>0.201</v>
      </c>
      <c r="AA156" s="7">
        <v>0.239</v>
      </c>
      <c r="AB156" s="125">
        <v>0.235</v>
      </c>
      <c r="AC156" s="7">
        <v>0.181</v>
      </c>
      <c r="AD156" s="125">
        <v>0.17400000000000002</v>
      </c>
      <c r="AE156" s="7">
        <v>0.322</v>
      </c>
      <c r="AF156" s="125">
        <v>0.28099999999999997</v>
      </c>
      <c r="AY156">
        <v>0.164</v>
      </c>
      <c r="AZ156">
        <v>0.206</v>
      </c>
      <c r="BA156">
        <v>0.135</v>
      </c>
      <c r="BB156">
        <v>0.128</v>
      </c>
    </row>
    <row r="157" spans="2:54" ht="12.75">
      <c r="B157" s="110">
        <v>508</v>
      </c>
      <c r="C157" s="125">
        <v>0.1978</v>
      </c>
      <c r="D157" s="125">
        <v>0.2358</v>
      </c>
      <c r="E157" s="125">
        <v>0.1808</v>
      </c>
      <c r="F157" s="7">
        <v>0.1801</v>
      </c>
      <c r="G157" s="125">
        <v>0.2369</v>
      </c>
      <c r="H157" s="125">
        <v>0.1592</v>
      </c>
      <c r="R157" s="7">
        <v>0.182</v>
      </c>
      <c r="S157" s="7">
        <v>0.176</v>
      </c>
      <c r="T157" s="7">
        <v>0.117</v>
      </c>
      <c r="U157" s="7">
        <v>0.109</v>
      </c>
      <c r="V157" s="7">
        <v>0.106</v>
      </c>
      <c r="W157" s="67">
        <v>0.11066666666666668</v>
      </c>
      <c r="X157" s="7">
        <v>0.11</v>
      </c>
      <c r="Y157" s="7">
        <v>0.152</v>
      </c>
      <c r="Z157" s="7">
        <v>0.198</v>
      </c>
      <c r="AA157" s="7">
        <v>0.234</v>
      </c>
      <c r="AB157" s="125">
        <v>0.23</v>
      </c>
      <c r="AC157" s="7">
        <v>0.177</v>
      </c>
      <c r="AD157" s="125">
        <v>0.1703333333333333</v>
      </c>
      <c r="AE157" s="7">
        <v>0.315</v>
      </c>
      <c r="AF157" s="125">
        <v>0.2753333333333334</v>
      </c>
      <c r="AY157">
        <v>0.162</v>
      </c>
      <c r="AZ157">
        <v>0.201</v>
      </c>
      <c r="BA157">
        <v>0.131</v>
      </c>
      <c r="BB157">
        <v>0.124</v>
      </c>
    </row>
    <row r="158" spans="2:54" ht="12.75">
      <c r="B158" s="110">
        <v>509</v>
      </c>
      <c r="C158" s="125">
        <v>0.1947</v>
      </c>
      <c r="D158" s="125">
        <v>0.2319</v>
      </c>
      <c r="E158" s="125">
        <v>0.1767</v>
      </c>
      <c r="F158" s="7">
        <v>0.1758</v>
      </c>
      <c r="G158" s="125">
        <v>0.2319</v>
      </c>
      <c r="H158" s="125">
        <v>0.1549</v>
      </c>
      <c r="R158" s="7">
        <v>0.178</v>
      </c>
      <c r="S158" s="7">
        <v>0.172</v>
      </c>
      <c r="T158" s="7">
        <v>0.113</v>
      </c>
      <c r="U158" s="7">
        <v>0.106</v>
      </c>
      <c r="V158" s="7">
        <v>0.102</v>
      </c>
      <c r="W158" s="67">
        <v>0.107</v>
      </c>
      <c r="X158" s="7">
        <v>0.107</v>
      </c>
      <c r="Y158" s="7">
        <v>0.149</v>
      </c>
      <c r="Z158" s="7">
        <v>0.194</v>
      </c>
      <c r="AA158" s="7">
        <v>0.229</v>
      </c>
      <c r="AB158" s="125">
        <v>0.2253333333333333</v>
      </c>
      <c r="AC158" s="7">
        <v>0.174</v>
      </c>
      <c r="AD158" s="125">
        <v>0.16666666666666666</v>
      </c>
      <c r="AE158" s="7">
        <v>0.309</v>
      </c>
      <c r="AF158" s="125">
        <v>0.26966666666666667</v>
      </c>
      <c r="AY158">
        <v>0.159</v>
      </c>
      <c r="AZ158">
        <v>0.196</v>
      </c>
      <c r="BA158">
        <v>0.127</v>
      </c>
      <c r="BB158">
        <v>0.121</v>
      </c>
    </row>
    <row r="159" spans="2:54" ht="12.75">
      <c r="B159" s="110">
        <v>510</v>
      </c>
      <c r="C159" s="125">
        <v>0.1918</v>
      </c>
      <c r="D159" s="125">
        <v>0.228</v>
      </c>
      <c r="E159" s="125">
        <v>0.1727</v>
      </c>
      <c r="F159" s="7">
        <v>0.1716</v>
      </c>
      <c r="G159" s="125">
        <v>0.2266</v>
      </c>
      <c r="H159" s="125">
        <v>0.1503</v>
      </c>
      <c r="R159" s="7">
        <v>0.175</v>
      </c>
      <c r="S159" s="7">
        <v>0.168</v>
      </c>
      <c r="T159" s="7">
        <v>0.109</v>
      </c>
      <c r="U159" s="7">
        <v>0.103</v>
      </c>
      <c r="V159" s="7">
        <v>0.099</v>
      </c>
      <c r="W159" s="67">
        <v>0.10366666666666667</v>
      </c>
      <c r="X159" s="7">
        <v>0.105</v>
      </c>
      <c r="Y159" s="7">
        <v>0.145</v>
      </c>
      <c r="Z159" s="7">
        <v>0.19</v>
      </c>
      <c r="AA159" s="7">
        <v>0.224</v>
      </c>
      <c r="AB159" s="125">
        <v>0.22033333333333335</v>
      </c>
      <c r="AC159" s="7">
        <v>0.169</v>
      </c>
      <c r="AD159" s="125">
        <v>0.16266666666666665</v>
      </c>
      <c r="AE159" s="7">
        <v>0.303</v>
      </c>
      <c r="AF159" s="125">
        <v>0.2643333333333333</v>
      </c>
      <c r="AY159">
        <v>0.157</v>
      </c>
      <c r="AZ159">
        <v>0.19</v>
      </c>
      <c r="BA159">
        <v>0.122</v>
      </c>
      <c r="BB159">
        <v>0.117</v>
      </c>
    </row>
    <row r="160" spans="2:54" ht="12.75">
      <c r="B160" s="110">
        <v>511</v>
      </c>
      <c r="C160" s="125">
        <v>0.1888</v>
      </c>
      <c r="D160" s="125">
        <v>0.2242</v>
      </c>
      <c r="E160" s="125">
        <v>0.1687</v>
      </c>
      <c r="F160" s="7">
        <v>0.1672</v>
      </c>
      <c r="G160" s="125">
        <v>0.2212</v>
      </c>
      <c r="H160" s="125">
        <v>0.1462</v>
      </c>
      <c r="R160" s="7">
        <v>0.172</v>
      </c>
      <c r="S160" s="7">
        <v>0.164</v>
      </c>
      <c r="T160" s="7">
        <v>0.106</v>
      </c>
      <c r="U160" s="7">
        <v>0.1</v>
      </c>
      <c r="V160" s="7">
        <v>0.096</v>
      </c>
      <c r="W160" s="67">
        <v>0.10066666666666668</v>
      </c>
      <c r="X160" s="7">
        <v>0.102</v>
      </c>
      <c r="Y160" s="7">
        <v>0.142</v>
      </c>
      <c r="Z160" s="7">
        <v>0.187</v>
      </c>
      <c r="AA160" s="7">
        <v>0.22</v>
      </c>
      <c r="AB160" s="125">
        <v>0.21599999999999997</v>
      </c>
      <c r="AC160" s="7">
        <v>0.164</v>
      </c>
      <c r="AD160" s="125">
        <v>0.15866666666666668</v>
      </c>
      <c r="AE160" s="7">
        <v>0.298</v>
      </c>
      <c r="AF160" s="125">
        <v>0.25966666666666666</v>
      </c>
      <c r="AY160">
        <v>0.153</v>
      </c>
      <c r="AZ160">
        <v>0.185</v>
      </c>
      <c r="BA160">
        <v>0.118</v>
      </c>
      <c r="BB160">
        <v>0.113</v>
      </c>
    </row>
    <row r="161" spans="2:54" ht="12.75">
      <c r="B161" s="110">
        <v>512</v>
      </c>
      <c r="C161" s="125">
        <v>0.1862</v>
      </c>
      <c r="D161" s="125">
        <v>0.2202</v>
      </c>
      <c r="E161" s="125">
        <v>0.1647</v>
      </c>
      <c r="F161" s="7">
        <v>0.163</v>
      </c>
      <c r="G161" s="125">
        <v>0.216</v>
      </c>
      <c r="H161" s="125">
        <v>0.1419</v>
      </c>
      <c r="R161" s="7">
        <v>0.17</v>
      </c>
      <c r="S161" s="7">
        <v>0.161</v>
      </c>
      <c r="T161" s="7">
        <v>0.103</v>
      </c>
      <c r="U161" s="7">
        <v>0.097</v>
      </c>
      <c r="V161" s="7">
        <v>0.094</v>
      </c>
      <c r="W161" s="67">
        <v>0.09800000000000002</v>
      </c>
      <c r="X161" s="7">
        <v>0.1</v>
      </c>
      <c r="Y161" s="7">
        <v>0.139</v>
      </c>
      <c r="Z161" s="7">
        <v>0.185</v>
      </c>
      <c r="AA161" s="7">
        <v>0.217</v>
      </c>
      <c r="AB161" s="125">
        <v>0.21233333333333335</v>
      </c>
      <c r="AC161" s="7">
        <v>0.162</v>
      </c>
      <c r="AD161" s="125">
        <v>0.1556666666666667</v>
      </c>
      <c r="AE161" s="7">
        <v>0.293</v>
      </c>
      <c r="AF161" s="125">
        <v>0.25533333333333336</v>
      </c>
      <c r="AY161">
        <v>0.151</v>
      </c>
      <c r="AZ161">
        <v>0.18</v>
      </c>
      <c r="BA161">
        <v>0.114</v>
      </c>
      <c r="BB161">
        <v>0.11</v>
      </c>
    </row>
    <row r="162" spans="2:54" ht="12.75">
      <c r="B162" s="110">
        <v>513</v>
      </c>
      <c r="C162" s="125">
        <v>0.1833</v>
      </c>
      <c r="D162" s="125">
        <v>0.2166</v>
      </c>
      <c r="E162" s="125">
        <v>0.161</v>
      </c>
      <c r="F162" s="7">
        <v>0.1588</v>
      </c>
      <c r="G162" s="125">
        <v>0.211</v>
      </c>
      <c r="H162" s="125">
        <v>0.1377</v>
      </c>
      <c r="R162" s="7">
        <v>0.167</v>
      </c>
      <c r="S162" s="7">
        <v>0.158</v>
      </c>
      <c r="T162" s="7">
        <v>0.101</v>
      </c>
      <c r="U162" s="7">
        <v>0.095</v>
      </c>
      <c r="V162" s="7">
        <v>0.091</v>
      </c>
      <c r="W162" s="67">
        <v>0.09566666666666668</v>
      </c>
      <c r="X162" s="7">
        <v>0.097</v>
      </c>
      <c r="Y162" s="7">
        <v>0.136</v>
      </c>
      <c r="Z162" s="7">
        <v>0.182</v>
      </c>
      <c r="AA162" s="7">
        <v>0.213</v>
      </c>
      <c r="AB162" s="125">
        <v>0.20866666666666667</v>
      </c>
      <c r="AC162" s="7">
        <v>0.158</v>
      </c>
      <c r="AD162" s="125">
        <v>0.15200000000000002</v>
      </c>
      <c r="AE162" s="7">
        <v>0.287</v>
      </c>
      <c r="AF162" s="125">
        <v>0.25</v>
      </c>
      <c r="AY162">
        <v>0.148</v>
      </c>
      <c r="AZ162">
        <v>0.175</v>
      </c>
      <c r="BA162">
        <v>0.11</v>
      </c>
      <c r="BB162">
        <v>0.106</v>
      </c>
    </row>
    <row r="163" spans="2:54" ht="12.75">
      <c r="B163" s="110">
        <v>514</v>
      </c>
      <c r="C163" s="125">
        <v>0.1803</v>
      </c>
      <c r="D163" s="125">
        <v>0.2127</v>
      </c>
      <c r="E163" s="125">
        <v>0.1571</v>
      </c>
      <c r="F163" s="7">
        <v>0.1545</v>
      </c>
      <c r="G163" s="125">
        <v>0.2056</v>
      </c>
      <c r="H163" s="125">
        <v>0.1332</v>
      </c>
      <c r="R163" s="7">
        <v>0.165</v>
      </c>
      <c r="S163" s="7">
        <v>0.153</v>
      </c>
      <c r="T163" s="7">
        <v>0.098</v>
      </c>
      <c r="U163" s="7">
        <v>0.092</v>
      </c>
      <c r="V163" s="7">
        <v>0.089</v>
      </c>
      <c r="W163" s="67">
        <v>0.09300000000000001</v>
      </c>
      <c r="X163" s="7">
        <v>0.094</v>
      </c>
      <c r="Y163" s="7">
        <v>0.133</v>
      </c>
      <c r="Z163" s="7">
        <v>0.179</v>
      </c>
      <c r="AA163" s="7">
        <v>0.209</v>
      </c>
      <c r="AB163" s="125">
        <v>0.20466666666666666</v>
      </c>
      <c r="AC163" s="7">
        <v>0.155</v>
      </c>
      <c r="AD163" s="125">
        <v>0.14833333333333334</v>
      </c>
      <c r="AE163" s="7">
        <v>0.281</v>
      </c>
      <c r="AF163" s="125">
        <v>0.24466666666666667</v>
      </c>
      <c r="AY163">
        <v>0.146</v>
      </c>
      <c r="AZ163">
        <v>0.17</v>
      </c>
      <c r="BA163">
        <v>0.105</v>
      </c>
      <c r="BB163">
        <v>0.103</v>
      </c>
    </row>
    <row r="164" spans="2:54" ht="12.75">
      <c r="B164" s="110">
        <v>515</v>
      </c>
      <c r="C164" s="125">
        <v>0.1775</v>
      </c>
      <c r="D164" s="125">
        <v>0.2089</v>
      </c>
      <c r="E164" s="125">
        <v>0.1533</v>
      </c>
      <c r="F164" s="7">
        <v>0.1502</v>
      </c>
      <c r="G164" s="125">
        <v>0.2004</v>
      </c>
      <c r="H164" s="125">
        <v>0.1292</v>
      </c>
      <c r="R164" s="7">
        <v>0.162</v>
      </c>
      <c r="S164" s="7">
        <v>0.149</v>
      </c>
      <c r="T164" s="7">
        <v>0.094</v>
      </c>
      <c r="U164" s="7">
        <v>0.088</v>
      </c>
      <c r="V164" s="7">
        <v>0.086</v>
      </c>
      <c r="W164" s="67">
        <v>0.08933333333333333</v>
      </c>
      <c r="X164" s="7">
        <v>0.091</v>
      </c>
      <c r="Y164" s="7">
        <v>0.13</v>
      </c>
      <c r="Z164" s="7">
        <v>0.175</v>
      </c>
      <c r="AA164" s="7">
        <v>0.205</v>
      </c>
      <c r="AB164" s="125">
        <v>0.20033333333333334</v>
      </c>
      <c r="AC164" s="7">
        <v>0.15</v>
      </c>
      <c r="AD164" s="125">
        <v>0.14400000000000002</v>
      </c>
      <c r="AE164" s="7">
        <v>0.276</v>
      </c>
      <c r="AF164" s="125">
        <v>0.23933333333333331</v>
      </c>
      <c r="AY164">
        <v>0.144</v>
      </c>
      <c r="AZ164">
        <v>0.165</v>
      </c>
      <c r="BA164">
        <v>0.102</v>
      </c>
      <c r="BB164">
        <v>0.099</v>
      </c>
    </row>
    <row r="165" spans="2:54" ht="12.75">
      <c r="B165" s="110">
        <v>516</v>
      </c>
      <c r="C165" s="125">
        <v>0.1748</v>
      </c>
      <c r="D165" s="125">
        <v>0.2051</v>
      </c>
      <c r="E165" s="125">
        <v>0.1495</v>
      </c>
      <c r="F165" s="7">
        <v>0.1461</v>
      </c>
      <c r="G165" s="125">
        <v>0.1952</v>
      </c>
      <c r="H165" s="125">
        <v>0.1254</v>
      </c>
      <c r="R165" s="7">
        <v>0.159</v>
      </c>
      <c r="S165" s="7">
        <v>0.146</v>
      </c>
      <c r="T165" s="7">
        <v>0.091</v>
      </c>
      <c r="U165" s="7">
        <v>0.085</v>
      </c>
      <c r="V165" s="7">
        <v>0.082</v>
      </c>
      <c r="W165" s="67">
        <v>0.08600000000000001</v>
      </c>
      <c r="X165" s="7">
        <v>0.088</v>
      </c>
      <c r="Y165" s="7">
        <v>0.127</v>
      </c>
      <c r="Z165" s="7">
        <v>0.171</v>
      </c>
      <c r="AA165" s="7">
        <v>0.201</v>
      </c>
      <c r="AB165" s="125">
        <v>0.19566666666666666</v>
      </c>
      <c r="AC165" s="7">
        <v>0.146</v>
      </c>
      <c r="AD165" s="125">
        <v>0.1406666666666667</v>
      </c>
      <c r="AE165" s="7">
        <v>0.27</v>
      </c>
      <c r="AF165" s="125">
        <v>0.2336666666666667</v>
      </c>
      <c r="AY165">
        <v>0.141</v>
      </c>
      <c r="AZ165">
        <v>0.16</v>
      </c>
      <c r="BA165">
        <v>0.097</v>
      </c>
      <c r="BB165">
        <v>0.095</v>
      </c>
    </row>
    <row r="166" spans="2:54" ht="12.75">
      <c r="B166" s="110">
        <v>517</v>
      </c>
      <c r="C166" s="125">
        <v>0.1719</v>
      </c>
      <c r="D166" s="125">
        <v>0.2015</v>
      </c>
      <c r="E166" s="125">
        <v>0.1459</v>
      </c>
      <c r="F166" s="7">
        <v>0.142</v>
      </c>
      <c r="G166" s="125">
        <v>0.1904</v>
      </c>
      <c r="H166" s="125">
        <v>0.1212</v>
      </c>
      <c r="R166" s="7">
        <v>0.157</v>
      </c>
      <c r="S166" s="7">
        <v>0.142</v>
      </c>
      <c r="T166" s="7">
        <v>0.088</v>
      </c>
      <c r="U166" s="7">
        <v>0.082</v>
      </c>
      <c r="V166" s="7">
        <v>0.079</v>
      </c>
      <c r="W166" s="67">
        <v>0.083</v>
      </c>
      <c r="X166" s="7">
        <v>0.085</v>
      </c>
      <c r="Y166" s="7">
        <v>0.124</v>
      </c>
      <c r="Z166" s="7">
        <v>0.168</v>
      </c>
      <c r="AA166" s="7">
        <v>0.196</v>
      </c>
      <c r="AB166" s="125">
        <v>0.19033333333333335</v>
      </c>
      <c r="AC166" s="7">
        <v>0.143</v>
      </c>
      <c r="AD166" s="125">
        <v>0.13733333333333334</v>
      </c>
      <c r="AE166" s="7">
        <v>0.264</v>
      </c>
      <c r="AF166" s="125">
        <v>0.22799999999999998</v>
      </c>
      <c r="AY166">
        <v>0.139</v>
      </c>
      <c r="AZ166">
        <v>0.155</v>
      </c>
      <c r="BA166">
        <v>0.094</v>
      </c>
      <c r="BB166">
        <v>0.092</v>
      </c>
    </row>
    <row r="167" spans="2:54" ht="12.75">
      <c r="B167" s="110">
        <v>518</v>
      </c>
      <c r="C167" s="125">
        <v>0.1693</v>
      </c>
      <c r="D167" s="125">
        <v>0.1977</v>
      </c>
      <c r="E167" s="125">
        <v>0.1423</v>
      </c>
      <c r="F167" s="7">
        <v>0.138</v>
      </c>
      <c r="G167" s="125">
        <v>0.1854</v>
      </c>
      <c r="H167" s="125">
        <v>0.1173</v>
      </c>
      <c r="R167" s="7">
        <v>0.154</v>
      </c>
      <c r="S167" s="7">
        <v>0.139</v>
      </c>
      <c r="T167" s="7">
        <v>0.085</v>
      </c>
      <c r="U167" s="7">
        <v>0.078</v>
      </c>
      <c r="V167" s="7">
        <v>0.076</v>
      </c>
      <c r="W167" s="67">
        <v>0.07966666666666666</v>
      </c>
      <c r="X167" s="7">
        <v>0.082</v>
      </c>
      <c r="Y167" s="7">
        <v>0.122</v>
      </c>
      <c r="Z167" s="7">
        <v>0.164</v>
      </c>
      <c r="AA167" s="7">
        <v>0.191</v>
      </c>
      <c r="AB167" s="125">
        <v>0.18600000000000003</v>
      </c>
      <c r="AC167" s="7">
        <v>0.139</v>
      </c>
      <c r="AD167" s="125">
        <v>0.13366666666666668</v>
      </c>
      <c r="AE167" s="7">
        <v>0.256</v>
      </c>
      <c r="AF167" s="125">
        <v>0.22166666666666668</v>
      </c>
      <c r="AY167">
        <v>0.136</v>
      </c>
      <c r="AZ167">
        <v>0.15</v>
      </c>
      <c r="BA167">
        <v>0.09</v>
      </c>
      <c r="BB167">
        <v>0.089</v>
      </c>
    </row>
    <row r="168" spans="2:54" ht="12.75">
      <c r="B168" s="110">
        <v>519</v>
      </c>
      <c r="C168" s="125">
        <v>0.1665</v>
      </c>
      <c r="D168" s="125">
        <v>0.194</v>
      </c>
      <c r="E168" s="125">
        <v>0.1386</v>
      </c>
      <c r="F168" s="7">
        <v>0.134</v>
      </c>
      <c r="G168" s="125">
        <v>0.1803</v>
      </c>
      <c r="H168" s="125">
        <v>0.1134</v>
      </c>
      <c r="R168" s="7">
        <v>0.151</v>
      </c>
      <c r="S168" s="7">
        <v>0.136</v>
      </c>
      <c r="T168" s="7">
        <v>0.082</v>
      </c>
      <c r="U168" s="7">
        <v>0.075</v>
      </c>
      <c r="V168" s="7">
        <v>0.075</v>
      </c>
      <c r="W168" s="67">
        <v>0.07733333333333332</v>
      </c>
      <c r="X168" s="7">
        <v>0.08</v>
      </c>
      <c r="Y168" s="7">
        <v>0.119</v>
      </c>
      <c r="Z168" s="7">
        <v>0.16</v>
      </c>
      <c r="AA168" s="7">
        <v>0.186</v>
      </c>
      <c r="AB168" s="125">
        <v>0.18166666666666667</v>
      </c>
      <c r="AC168" s="7">
        <v>0.137</v>
      </c>
      <c r="AD168" s="125">
        <v>0.131</v>
      </c>
      <c r="AE168" s="7">
        <v>0.251</v>
      </c>
      <c r="AF168" s="125">
        <v>0.21766666666666667</v>
      </c>
      <c r="AY168">
        <v>0.133</v>
      </c>
      <c r="AZ168">
        <v>0.146</v>
      </c>
      <c r="BA168">
        <v>0.086</v>
      </c>
      <c r="BB168">
        <v>0.086</v>
      </c>
    </row>
    <row r="169" spans="2:54" ht="12.75">
      <c r="B169" s="110">
        <v>520</v>
      </c>
      <c r="C169" s="125">
        <v>0.1636</v>
      </c>
      <c r="D169" s="125">
        <v>0.1903</v>
      </c>
      <c r="E169" s="125">
        <v>0.1352</v>
      </c>
      <c r="F169" s="7">
        <v>0.1297</v>
      </c>
      <c r="G169" s="125">
        <v>0.1753</v>
      </c>
      <c r="H169" s="125">
        <v>0.1099</v>
      </c>
      <c r="R169" s="7">
        <v>0.148</v>
      </c>
      <c r="S169" s="7">
        <v>0.133</v>
      </c>
      <c r="T169" s="7">
        <v>0.08</v>
      </c>
      <c r="U169" s="7">
        <v>0.074</v>
      </c>
      <c r="V169" s="7">
        <v>0.072</v>
      </c>
      <c r="W169" s="67">
        <v>0.07533333333333332</v>
      </c>
      <c r="X169" s="7">
        <v>0.076</v>
      </c>
      <c r="Y169" s="7">
        <v>0.117</v>
      </c>
      <c r="Z169" s="7">
        <v>0.157</v>
      </c>
      <c r="AA169" s="7">
        <v>0.182</v>
      </c>
      <c r="AB169" s="125">
        <v>0.17833333333333334</v>
      </c>
      <c r="AC169" s="7">
        <v>0.133</v>
      </c>
      <c r="AD169" s="125">
        <v>0.128</v>
      </c>
      <c r="AE169" s="7">
        <v>0.247</v>
      </c>
      <c r="AF169" s="125">
        <v>0.2133333333333333</v>
      </c>
      <c r="AY169">
        <v>0.13</v>
      </c>
      <c r="AZ169">
        <v>0.141</v>
      </c>
      <c r="BA169">
        <v>0.082</v>
      </c>
      <c r="BB169">
        <v>0.082</v>
      </c>
    </row>
    <row r="170" spans="2:54" ht="12.75">
      <c r="B170" s="110">
        <v>521</v>
      </c>
      <c r="C170" s="125">
        <v>0.1609</v>
      </c>
      <c r="D170" s="125">
        <v>0.1867</v>
      </c>
      <c r="E170" s="125">
        <v>0.1316</v>
      </c>
      <c r="F170" s="7">
        <v>0.1258</v>
      </c>
      <c r="G170" s="125">
        <v>0.1705</v>
      </c>
      <c r="H170" s="125">
        <v>0.1059</v>
      </c>
      <c r="R170" s="7">
        <v>0.146</v>
      </c>
      <c r="S170" s="7">
        <v>0.129</v>
      </c>
      <c r="T170" s="7">
        <v>0.077</v>
      </c>
      <c r="U170" s="7">
        <v>0.071</v>
      </c>
      <c r="V170" s="7">
        <v>0.07</v>
      </c>
      <c r="W170" s="67">
        <v>0.07266666666666667</v>
      </c>
      <c r="X170" s="7">
        <v>0.074</v>
      </c>
      <c r="Y170" s="7">
        <v>0.115</v>
      </c>
      <c r="Z170" s="7">
        <v>0.155</v>
      </c>
      <c r="AA170" s="7">
        <v>0.179</v>
      </c>
      <c r="AB170" s="125">
        <v>0.17433333333333334</v>
      </c>
      <c r="AC170" s="7">
        <v>0.13</v>
      </c>
      <c r="AD170" s="125">
        <v>0.12466666666666666</v>
      </c>
      <c r="AE170" s="7">
        <v>0.242</v>
      </c>
      <c r="AF170" s="125">
        <v>0.20866666666666667</v>
      </c>
      <c r="AY170">
        <v>0.127</v>
      </c>
      <c r="AZ170">
        <v>0.135</v>
      </c>
      <c r="BA170">
        <v>0.079</v>
      </c>
      <c r="BB170">
        <v>0.08</v>
      </c>
    </row>
    <row r="171" spans="2:54" ht="12.75">
      <c r="B171" s="110">
        <v>522</v>
      </c>
      <c r="C171" s="125">
        <v>0.158</v>
      </c>
      <c r="D171" s="125">
        <v>0.1829</v>
      </c>
      <c r="E171" s="125">
        <v>0.1283</v>
      </c>
      <c r="F171" s="7">
        <v>0.1222</v>
      </c>
      <c r="G171" s="125">
        <v>0.1654</v>
      </c>
      <c r="H171" s="125">
        <v>0.1023</v>
      </c>
      <c r="R171" s="7">
        <v>0.143</v>
      </c>
      <c r="S171" s="7">
        <v>0.125</v>
      </c>
      <c r="T171" s="7">
        <v>0.074</v>
      </c>
      <c r="U171" s="7">
        <v>0.068</v>
      </c>
      <c r="V171" s="7">
        <v>0.067</v>
      </c>
      <c r="W171" s="67">
        <v>0.06966666666666667</v>
      </c>
      <c r="X171" s="7">
        <v>0.072</v>
      </c>
      <c r="Y171" s="7">
        <v>0.112</v>
      </c>
      <c r="Z171" s="7">
        <v>0.151</v>
      </c>
      <c r="AA171" s="7">
        <v>0.176</v>
      </c>
      <c r="AB171" s="125">
        <v>0.17066666666666666</v>
      </c>
      <c r="AC171" s="7">
        <v>0.127</v>
      </c>
      <c r="AD171" s="125">
        <v>0.12133333333333333</v>
      </c>
      <c r="AE171" s="7">
        <v>0.237</v>
      </c>
      <c r="AF171" s="125">
        <v>0.204</v>
      </c>
      <c r="AY171">
        <v>0.125</v>
      </c>
      <c r="AZ171">
        <v>0.132</v>
      </c>
      <c r="BA171">
        <v>0.075</v>
      </c>
      <c r="BB171">
        <v>0.076</v>
      </c>
    </row>
    <row r="172" spans="2:54" ht="12.75">
      <c r="B172" s="110">
        <v>523</v>
      </c>
      <c r="C172" s="125">
        <v>0.1553</v>
      </c>
      <c r="D172" s="125">
        <v>0.1793</v>
      </c>
      <c r="E172" s="125">
        <v>0.125</v>
      </c>
      <c r="F172" s="7">
        <v>0.1183</v>
      </c>
      <c r="G172" s="125">
        <v>0.1607</v>
      </c>
      <c r="H172" s="125">
        <v>0.09893</v>
      </c>
      <c r="R172" s="7">
        <v>0.14</v>
      </c>
      <c r="S172" s="7">
        <v>0.121</v>
      </c>
      <c r="T172" s="7">
        <v>0.071</v>
      </c>
      <c r="U172" s="7">
        <v>0.065</v>
      </c>
      <c r="V172" s="7">
        <v>0.064</v>
      </c>
      <c r="W172" s="67">
        <v>0.06666666666666667</v>
      </c>
      <c r="X172" s="7">
        <v>0.069</v>
      </c>
      <c r="Y172" s="7">
        <v>0.111</v>
      </c>
      <c r="Z172" s="7">
        <v>0.147</v>
      </c>
      <c r="AA172" s="7">
        <v>0.171</v>
      </c>
      <c r="AB172" s="125">
        <v>0.166</v>
      </c>
      <c r="AC172" s="7">
        <v>0.124</v>
      </c>
      <c r="AD172" s="125">
        <v>0.11833333333333333</v>
      </c>
      <c r="AE172" s="7">
        <v>0.231</v>
      </c>
      <c r="AF172" s="125">
        <v>0.19866666666666669</v>
      </c>
      <c r="AY172">
        <v>0.123</v>
      </c>
      <c r="AZ172">
        <v>0.127</v>
      </c>
      <c r="BA172">
        <v>0.072</v>
      </c>
      <c r="BB172">
        <v>0.073</v>
      </c>
    </row>
    <row r="173" spans="2:54" ht="12.75">
      <c r="B173" s="110">
        <v>524</v>
      </c>
      <c r="C173" s="125">
        <v>0.1527</v>
      </c>
      <c r="D173" s="125">
        <v>0.1758</v>
      </c>
      <c r="E173" s="125">
        <v>0.1217</v>
      </c>
      <c r="F173" s="7">
        <v>0.1145</v>
      </c>
      <c r="G173" s="125">
        <v>0.1561</v>
      </c>
      <c r="H173" s="125">
        <v>0.09556</v>
      </c>
      <c r="R173" s="7">
        <v>0.137</v>
      </c>
      <c r="S173" s="7">
        <v>0.118</v>
      </c>
      <c r="T173" s="7">
        <v>0.068</v>
      </c>
      <c r="U173" s="7">
        <v>0.062</v>
      </c>
      <c r="V173" s="7">
        <v>0.061</v>
      </c>
      <c r="W173" s="67">
        <v>0.06366666666666666</v>
      </c>
      <c r="X173" s="7">
        <v>0.066</v>
      </c>
      <c r="Y173" s="7">
        <v>0.109</v>
      </c>
      <c r="Z173" s="7">
        <v>0.144</v>
      </c>
      <c r="AA173" s="7">
        <v>0.167</v>
      </c>
      <c r="AB173" s="125">
        <v>0.16166666666666665</v>
      </c>
      <c r="AC173" s="7">
        <v>0.121</v>
      </c>
      <c r="AD173" s="125">
        <v>0.11533333333333333</v>
      </c>
      <c r="AE173" s="7">
        <v>0.224</v>
      </c>
      <c r="AF173" s="125">
        <v>0.19233333333333336</v>
      </c>
      <c r="AY173">
        <v>0.12</v>
      </c>
      <c r="AZ173">
        <v>0.123</v>
      </c>
      <c r="BA173">
        <v>0.069</v>
      </c>
      <c r="BB173">
        <v>0.072</v>
      </c>
    </row>
    <row r="174" spans="2:54" ht="12.75">
      <c r="B174" s="110">
        <v>525</v>
      </c>
      <c r="C174" s="125">
        <v>0.1499</v>
      </c>
      <c r="D174" s="125">
        <v>0.1722</v>
      </c>
      <c r="E174" s="125">
        <v>0.1186</v>
      </c>
      <c r="F174" s="7">
        <v>0.1109</v>
      </c>
      <c r="G174" s="125">
        <v>0.1514</v>
      </c>
      <c r="H174" s="125">
        <v>0.09212</v>
      </c>
      <c r="R174" s="7">
        <v>0.134</v>
      </c>
      <c r="S174" s="7">
        <v>0.114</v>
      </c>
      <c r="T174" s="7">
        <v>0.065</v>
      </c>
      <c r="U174" s="7">
        <v>0.06</v>
      </c>
      <c r="V174" s="7">
        <v>0.059</v>
      </c>
      <c r="W174" s="67">
        <v>0.06133333333333333</v>
      </c>
      <c r="X174" s="7">
        <v>0.064</v>
      </c>
      <c r="Y174" s="7">
        <v>0.107</v>
      </c>
      <c r="Z174" s="7">
        <v>0.14</v>
      </c>
      <c r="AA174" s="7">
        <v>0.162</v>
      </c>
      <c r="AB174" s="125">
        <v>0.157</v>
      </c>
      <c r="AC174" s="7">
        <v>0.118</v>
      </c>
      <c r="AD174" s="125">
        <v>0.11233333333333333</v>
      </c>
      <c r="AE174" s="7">
        <v>0.218</v>
      </c>
      <c r="AF174" s="125">
        <v>0.18766666666666668</v>
      </c>
      <c r="AY174">
        <v>0.117</v>
      </c>
      <c r="AZ174">
        <v>0.118</v>
      </c>
      <c r="BA174">
        <v>0.065</v>
      </c>
      <c r="BB174">
        <v>0.068</v>
      </c>
    </row>
    <row r="175" spans="2:54" ht="12.75">
      <c r="B175" s="110">
        <v>526</v>
      </c>
      <c r="C175" s="125">
        <v>0.1472</v>
      </c>
      <c r="D175" s="125">
        <v>0.1688</v>
      </c>
      <c r="E175" s="125">
        <v>0.1157</v>
      </c>
      <c r="F175" s="7">
        <v>0.1073</v>
      </c>
      <c r="G175" s="125">
        <v>0.1468</v>
      </c>
      <c r="H175" s="125">
        <v>0.08886</v>
      </c>
      <c r="R175" s="7">
        <v>0.131</v>
      </c>
      <c r="S175" s="7">
        <v>0.11</v>
      </c>
      <c r="T175" s="7">
        <v>0.062</v>
      </c>
      <c r="U175" s="7">
        <v>0.058</v>
      </c>
      <c r="V175" s="7">
        <v>0.056</v>
      </c>
      <c r="W175" s="67">
        <v>0.058666666666666666</v>
      </c>
      <c r="X175" s="7">
        <v>0.061</v>
      </c>
      <c r="Y175" s="7">
        <v>0.105</v>
      </c>
      <c r="Z175" s="7">
        <v>0.137</v>
      </c>
      <c r="AA175" s="7">
        <v>0.159</v>
      </c>
      <c r="AB175" s="125">
        <v>0.154</v>
      </c>
      <c r="AC175" s="7">
        <v>0.115</v>
      </c>
      <c r="AD175" s="125">
        <v>0.11</v>
      </c>
      <c r="AE175" s="7">
        <v>0.213</v>
      </c>
      <c r="AF175" s="125">
        <v>0.18266666666666667</v>
      </c>
      <c r="AY175">
        <v>0.116</v>
      </c>
      <c r="AZ175">
        <v>0.113</v>
      </c>
      <c r="BA175">
        <v>0.062</v>
      </c>
      <c r="BB175">
        <v>0.066</v>
      </c>
    </row>
    <row r="176" spans="2:54" ht="12.75">
      <c r="B176" s="110">
        <v>527</v>
      </c>
      <c r="C176" s="125">
        <v>0.1446</v>
      </c>
      <c r="D176" s="125">
        <v>0.1651</v>
      </c>
      <c r="E176" s="125">
        <v>0.1127</v>
      </c>
      <c r="F176" s="7">
        <v>0.1037</v>
      </c>
      <c r="G176" s="125">
        <v>0.1424</v>
      </c>
      <c r="H176" s="125">
        <v>0.08586</v>
      </c>
      <c r="R176" s="7">
        <v>0.128</v>
      </c>
      <c r="S176" s="7">
        <v>0.107</v>
      </c>
      <c r="T176" s="7">
        <v>0.06</v>
      </c>
      <c r="U176" s="7">
        <v>0.055</v>
      </c>
      <c r="V176" s="7">
        <v>0.053</v>
      </c>
      <c r="W176" s="67">
        <v>0.055999999999999994</v>
      </c>
      <c r="X176" s="7">
        <v>0.059</v>
      </c>
      <c r="Y176" s="7">
        <v>0.103</v>
      </c>
      <c r="Z176" s="7">
        <v>0.134</v>
      </c>
      <c r="AA176" s="7">
        <v>0.155</v>
      </c>
      <c r="AB176" s="125">
        <v>0.15</v>
      </c>
      <c r="AC176" s="7">
        <v>0.112</v>
      </c>
      <c r="AD176" s="125">
        <v>0.10733333333333334</v>
      </c>
      <c r="AE176" s="7">
        <v>0.208</v>
      </c>
      <c r="AF176" s="125">
        <v>0.17833333333333334</v>
      </c>
      <c r="AY176">
        <v>0.113</v>
      </c>
      <c r="AZ176">
        <v>0.109</v>
      </c>
      <c r="BA176">
        <v>0.06</v>
      </c>
      <c r="BB176">
        <v>0.064</v>
      </c>
    </row>
    <row r="177" spans="2:54" ht="12.75">
      <c r="B177" s="110">
        <v>528</v>
      </c>
      <c r="C177" s="125">
        <v>0.142</v>
      </c>
      <c r="D177" s="125">
        <v>0.1618</v>
      </c>
      <c r="E177" s="125">
        <v>0.1099</v>
      </c>
      <c r="F177" s="7">
        <v>0.1004</v>
      </c>
      <c r="G177" s="125">
        <v>0.1382</v>
      </c>
      <c r="H177" s="125">
        <v>0.08282</v>
      </c>
      <c r="R177" s="7">
        <v>0.126</v>
      </c>
      <c r="S177" s="7">
        <v>0.103</v>
      </c>
      <c r="T177" s="7">
        <v>0.058</v>
      </c>
      <c r="U177" s="7">
        <v>0.053</v>
      </c>
      <c r="V177" s="7">
        <v>0.052</v>
      </c>
      <c r="W177" s="67">
        <v>0.05433333333333334</v>
      </c>
      <c r="X177" s="7">
        <v>0.057</v>
      </c>
      <c r="Y177" s="7">
        <v>0.102</v>
      </c>
      <c r="Z177" s="7">
        <v>0.131</v>
      </c>
      <c r="AA177" s="7">
        <v>0.153</v>
      </c>
      <c r="AB177" s="125">
        <v>0.14733333333333334</v>
      </c>
      <c r="AC177" s="7">
        <v>0.111</v>
      </c>
      <c r="AD177" s="125">
        <v>0.10566666666666667</v>
      </c>
      <c r="AE177" s="7">
        <v>0.204</v>
      </c>
      <c r="AF177" s="125">
        <v>0.175</v>
      </c>
      <c r="AY177">
        <v>0.111</v>
      </c>
      <c r="AZ177">
        <v>0.105</v>
      </c>
      <c r="BA177">
        <v>0.057</v>
      </c>
      <c r="BB177">
        <v>0.061</v>
      </c>
    </row>
    <row r="178" spans="2:54" ht="12.75">
      <c r="B178" s="110">
        <v>529</v>
      </c>
      <c r="C178" s="125">
        <v>0.1393</v>
      </c>
      <c r="D178" s="125">
        <v>0.1586</v>
      </c>
      <c r="E178" s="125">
        <v>0.107</v>
      </c>
      <c r="F178" s="7">
        <v>0.09714</v>
      </c>
      <c r="G178" s="125">
        <v>0.1341</v>
      </c>
      <c r="H178" s="125">
        <v>0.08011</v>
      </c>
      <c r="R178" s="7">
        <v>0.124</v>
      </c>
      <c r="S178" s="7">
        <v>0.1</v>
      </c>
      <c r="T178" s="7">
        <v>0.056</v>
      </c>
      <c r="U178" s="7">
        <v>0.051</v>
      </c>
      <c r="V178" s="7">
        <v>0.05</v>
      </c>
      <c r="W178" s="67">
        <v>0.052333333333333336</v>
      </c>
      <c r="X178" s="7">
        <v>0.056</v>
      </c>
      <c r="Y178" s="7">
        <v>0.101</v>
      </c>
      <c r="Z178" s="7">
        <v>0.128</v>
      </c>
      <c r="AA178" s="7">
        <v>0.15</v>
      </c>
      <c r="AB178" s="125">
        <v>0.14433333333333334</v>
      </c>
      <c r="AC178" s="7">
        <v>0.109</v>
      </c>
      <c r="AD178" s="125">
        <v>0.10333333333333333</v>
      </c>
      <c r="AE178" s="7">
        <v>0.2</v>
      </c>
      <c r="AF178" s="125">
        <v>0.17133333333333334</v>
      </c>
      <c r="AY178">
        <v>0.109</v>
      </c>
      <c r="AZ178">
        <v>0.102</v>
      </c>
      <c r="BA178">
        <v>0.054</v>
      </c>
      <c r="BB178">
        <v>0.058</v>
      </c>
    </row>
    <row r="179" spans="2:54" ht="12.75">
      <c r="B179" s="110">
        <v>530</v>
      </c>
      <c r="C179" s="125">
        <v>0.1369</v>
      </c>
      <c r="D179" s="125">
        <v>0.1552</v>
      </c>
      <c r="E179" s="125">
        <v>0.1044</v>
      </c>
      <c r="F179" s="7">
        <v>0.0939</v>
      </c>
      <c r="G179" s="125">
        <v>0.1301</v>
      </c>
      <c r="H179" s="125">
        <v>0.07726</v>
      </c>
      <c r="R179" s="7">
        <v>0.121</v>
      </c>
      <c r="S179" s="7">
        <v>0.098</v>
      </c>
      <c r="T179" s="7">
        <v>0.054</v>
      </c>
      <c r="U179" s="7">
        <v>0.049</v>
      </c>
      <c r="V179" s="7">
        <v>0.049</v>
      </c>
      <c r="W179" s="67">
        <v>0.05066666666666667</v>
      </c>
      <c r="X179" s="7">
        <v>0.054</v>
      </c>
      <c r="Y179" s="7">
        <v>0.1</v>
      </c>
      <c r="Z179" s="7">
        <v>0.126</v>
      </c>
      <c r="AA179" s="7">
        <v>0.146</v>
      </c>
      <c r="AB179" s="125">
        <v>0.14066666666666666</v>
      </c>
      <c r="AC179" s="7">
        <v>0.106</v>
      </c>
      <c r="AD179" s="125">
        <v>0.10099999999999999</v>
      </c>
      <c r="AE179" s="7">
        <v>0.194</v>
      </c>
      <c r="AF179" s="125">
        <v>0.166</v>
      </c>
      <c r="AY179">
        <v>0.105</v>
      </c>
      <c r="AZ179">
        <v>0.098</v>
      </c>
      <c r="BA179">
        <v>0.052</v>
      </c>
      <c r="BB179">
        <v>0.057</v>
      </c>
    </row>
    <row r="180" spans="2:54" ht="12.75">
      <c r="B180" s="110">
        <v>531</v>
      </c>
      <c r="C180" s="125">
        <v>0.1344</v>
      </c>
      <c r="D180" s="125">
        <v>0.152</v>
      </c>
      <c r="E180" s="125">
        <v>0.1017</v>
      </c>
      <c r="F180" s="7">
        <v>0.09098</v>
      </c>
      <c r="G180" s="125">
        <v>0.1261</v>
      </c>
      <c r="H180" s="125">
        <v>0.07466</v>
      </c>
      <c r="R180" s="7">
        <v>0.118</v>
      </c>
      <c r="S180" s="7">
        <v>0.095</v>
      </c>
      <c r="T180" s="7">
        <v>0.052</v>
      </c>
      <c r="U180" s="7">
        <v>0.047</v>
      </c>
      <c r="V180" s="7">
        <v>0.047</v>
      </c>
      <c r="W180" s="67">
        <v>0.04866666666666667</v>
      </c>
      <c r="X180" s="7">
        <v>0.052</v>
      </c>
      <c r="Y180" s="7">
        <v>0.099</v>
      </c>
      <c r="Z180" s="7">
        <v>0.122</v>
      </c>
      <c r="AA180" s="7">
        <v>0.143</v>
      </c>
      <c r="AB180" s="125">
        <v>0.13699999999999998</v>
      </c>
      <c r="AC180" s="7">
        <v>0.103</v>
      </c>
      <c r="AD180" s="125">
        <v>0.09799999999999999</v>
      </c>
      <c r="AE180" s="7">
        <v>0.189</v>
      </c>
      <c r="AF180" s="125">
        <v>0.16133333333333333</v>
      </c>
      <c r="AY180">
        <v>0.104</v>
      </c>
      <c r="AZ180">
        <v>0.094</v>
      </c>
      <c r="BA180">
        <v>0.049</v>
      </c>
      <c r="BB180">
        <v>0.054</v>
      </c>
    </row>
    <row r="181" spans="2:54" ht="12.75">
      <c r="B181" s="110">
        <v>532</v>
      </c>
      <c r="C181" s="125">
        <v>0.1318</v>
      </c>
      <c r="D181" s="125">
        <v>0.1488</v>
      </c>
      <c r="E181" s="125">
        <v>0.09946</v>
      </c>
      <c r="F181" s="7">
        <v>0.08777</v>
      </c>
      <c r="G181" s="125">
        <v>0.1223</v>
      </c>
      <c r="H181" s="125">
        <v>0.07198</v>
      </c>
      <c r="R181" s="7">
        <v>0.115</v>
      </c>
      <c r="S181" s="7">
        <v>0.092</v>
      </c>
      <c r="T181" s="7">
        <v>0.05</v>
      </c>
      <c r="U181" s="7">
        <v>0.046</v>
      </c>
      <c r="V181" s="7">
        <v>0.045</v>
      </c>
      <c r="W181" s="67">
        <v>0.04700000000000001</v>
      </c>
      <c r="X181" s="7">
        <v>0.05</v>
      </c>
      <c r="Y181" s="7">
        <v>0.098</v>
      </c>
      <c r="Z181" s="7">
        <v>0.119</v>
      </c>
      <c r="AA181" s="7">
        <v>0.14</v>
      </c>
      <c r="AB181" s="125">
        <v>0.13433333333333333</v>
      </c>
      <c r="AC181" s="7">
        <v>0.101</v>
      </c>
      <c r="AD181" s="125">
        <v>0.09633333333333333</v>
      </c>
      <c r="AE181" s="7">
        <v>0.186</v>
      </c>
      <c r="AF181" s="125">
        <v>0.158</v>
      </c>
      <c r="AY181">
        <v>0.102</v>
      </c>
      <c r="AZ181">
        <v>0.09</v>
      </c>
      <c r="BA181">
        <v>0.046</v>
      </c>
      <c r="BB181">
        <v>0.053</v>
      </c>
    </row>
    <row r="182" spans="2:54" ht="12.75">
      <c r="B182" s="110">
        <v>533</v>
      </c>
      <c r="C182" s="125">
        <v>0.1293</v>
      </c>
      <c r="D182" s="125">
        <v>0.1457</v>
      </c>
      <c r="E182" s="125">
        <v>0.09692</v>
      </c>
      <c r="F182" s="7">
        <v>0.08493</v>
      </c>
      <c r="G182" s="125">
        <v>0.1186</v>
      </c>
      <c r="H182" s="125">
        <v>0.06977</v>
      </c>
      <c r="R182" s="7">
        <v>0.113</v>
      </c>
      <c r="S182" s="7">
        <v>0.089</v>
      </c>
      <c r="T182" s="7">
        <v>0.048</v>
      </c>
      <c r="U182" s="7">
        <v>0.045</v>
      </c>
      <c r="V182" s="7">
        <v>0.044</v>
      </c>
      <c r="W182" s="67">
        <v>0.04566666666666667</v>
      </c>
      <c r="X182" s="7">
        <v>0.048</v>
      </c>
      <c r="Y182" s="7">
        <v>0.097</v>
      </c>
      <c r="Z182" s="7">
        <v>0.116</v>
      </c>
      <c r="AA182" s="7">
        <v>0.137</v>
      </c>
      <c r="AB182" s="125">
        <v>0.131</v>
      </c>
      <c r="AC182" s="7">
        <v>0.1</v>
      </c>
      <c r="AD182" s="125">
        <v>0.09466666666666666</v>
      </c>
      <c r="AE182" s="7">
        <v>0.181</v>
      </c>
      <c r="AF182" s="125">
        <v>0.154</v>
      </c>
      <c r="AY182">
        <v>0.1</v>
      </c>
      <c r="AZ182">
        <v>0.087</v>
      </c>
      <c r="BA182">
        <v>0.045</v>
      </c>
      <c r="BB182">
        <v>0.05</v>
      </c>
    </row>
    <row r="183" spans="2:54" ht="12.75">
      <c r="B183" s="110">
        <v>534</v>
      </c>
      <c r="C183" s="125">
        <v>0.1271</v>
      </c>
      <c r="D183" s="125">
        <v>0.1427</v>
      </c>
      <c r="E183" s="125">
        <v>0.09465</v>
      </c>
      <c r="F183" s="7">
        <v>0.0823</v>
      </c>
      <c r="G183" s="125">
        <v>0.1151</v>
      </c>
      <c r="H183" s="125">
        <v>0.06747</v>
      </c>
      <c r="R183" s="7">
        <v>0.11</v>
      </c>
      <c r="S183" s="7">
        <v>0.086</v>
      </c>
      <c r="T183" s="7">
        <v>0.047</v>
      </c>
      <c r="U183" s="7">
        <v>0.043</v>
      </c>
      <c r="V183" s="7">
        <v>0.042</v>
      </c>
      <c r="W183" s="67">
        <v>0.044000000000000004</v>
      </c>
      <c r="X183" s="7">
        <v>0.047</v>
      </c>
      <c r="Y183" s="7">
        <v>0.095</v>
      </c>
      <c r="Z183" s="7">
        <v>0.114</v>
      </c>
      <c r="AA183" s="7">
        <v>0.134</v>
      </c>
      <c r="AB183" s="125">
        <v>0.12766666666666668</v>
      </c>
      <c r="AC183" s="7">
        <v>0.098</v>
      </c>
      <c r="AD183" s="125">
        <v>0.09266666666666666</v>
      </c>
      <c r="AE183" s="7">
        <v>0.176</v>
      </c>
      <c r="AF183" s="125">
        <v>0.15</v>
      </c>
      <c r="AY183">
        <v>0.097</v>
      </c>
      <c r="AZ183">
        <v>0.083</v>
      </c>
      <c r="BA183">
        <v>0.043</v>
      </c>
      <c r="BB183">
        <v>0.049</v>
      </c>
    </row>
    <row r="184" spans="2:54" ht="12.75">
      <c r="B184" s="110">
        <v>535</v>
      </c>
      <c r="C184" s="125">
        <v>0.1246</v>
      </c>
      <c r="D184" s="125">
        <v>0.1396</v>
      </c>
      <c r="E184" s="125">
        <v>0.09242</v>
      </c>
      <c r="F184" s="7">
        <v>0.07955</v>
      </c>
      <c r="G184" s="125">
        <v>0.1114</v>
      </c>
      <c r="H184" s="125">
        <v>0.06524</v>
      </c>
      <c r="R184" s="7">
        <v>0.108</v>
      </c>
      <c r="S184" s="7">
        <v>0.083</v>
      </c>
      <c r="T184" s="7">
        <v>0.045</v>
      </c>
      <c r="U184" s="7">
        <v>0.041</v>
      </c>
      <c r="V184" s="7">
        <v>0.04</v>
      </c>
      <c r="W184" s="67">
        <v>0.042</v>
      </c>
      <c r="X184" s="7">
        <v>0.045</v>
      </c>
      <c r="Y184" s="7">
        <v>0.095</v>
      </c>
      <c r="Z184" s="7">
        <v>0.111</v>
      </c>
      <c r="AA184" s="7">
        <v>0.131</v>
      </c>
      <c r="AB184" s="125">
        <v>0.12433333333333334</v>
      </c>
      <c r="AC184" s="7">
        <v>0.095</v>
      </c>
      <c r="AD184" s="125">
        <v>0.09</v>
      </c>
      <c r="AE184" s="7">
        <v>0.171</v>
      </c>
      <c r="AF184" s="125">
        <v>0.14566666666666667</v>
      </c>
      <c r="AY184">
        <v>0.094</v>
      </c>
      <c r="AZ184">
        <v>0.08</v>
      </c>
      <c r="BA184">
        <v>0.041</v>
      </c>
      <c r="BB184">
        <v>0.046</v>
      </c>
    </row>
    <row r="185" spans="2:54" ht="12.75">
      <c r="B185" s="110">
        <v>536</v>
      </c>
      <c r="C185" s="125">
        <v>0.1223</v>
      </c>
      <c r="D185" s="125">
        <v>0.1368</v>
      </c>
      <c r="E185" s="125">
        <v>0.09026</v>
      </c>
      <c r="F185" s="7">
        <v>0.07696</v>
      </c>
      <c r="G185" s="125">
        <v>0.108</v>
      </c>
      <c r="H185" s="125">
        <v>0.06294</v>
      </c>
      <c r="R185" s="7">
        <v>0.106</v>
      </c>
      <c r="S185" s="7">
        <v>0.08</v>
      </c>
      <c r="T185" s="7">
        <v>0.043</v>
      </c>
      <c r="U185" s="7">
        <v>0.039</v>
      </c>
      <c r="V185" s="7">
        <v>0.039</v>
      </c>
      <c r="W185" s="67">
        <v>0.04033333333333333</v>
      </c>
      <c r="X185" s="7">
        <v>0.043</v>
      </c>
      <c r="Y185" s="7">
        <v>0.094</v>
      </c>
      <c r="Z185" s="7">
        <v>0.108</v>
      </c>
      <c r="AA185" s="7">
        <v>0.127</v>
      </c>
      <c r="AB185" s="125">
        <v>0.121</v>
      </c>
      <c r="AC185" s="7">
        <v>0.093</v>
      </c>
      <c r="AD185" s="125">
        <v>0.08833333333333333</v>
      </c>
      <c r="AE185" s="7">
        <v>0.168</v>
      </c>
      <c r="AF185" s="125">
        <v>0.14233333333333334</v>
      </c>
      <c r="AY185">
        <v>0.093</v>
      </c>
      <c r="AZ185">
        <v>0.077</v>
      </c>
      <c r="BA185">
        <v>0.038</v>
      </c>
      <c r="BB185">
        <v>0.045</v>
      </c>
    </row>
    <row r="186" spans="2:54" ht="12.75">
      <c r="B186" s="110">
        <v>537</v>
      </c>
      <c r="C186" s="125">
        <v>0.1201</v>
      </c>
      <c r="D186" s="125">
        <v>0.1338</v>
      </c>
      <c r="E186" s="125">
        <v>0.08821</v>
      </c>
      <c r="F186" s="7">
        <v>0.0745</v>
      </c>
      <c r="G186" s="125">
        <v>0.1048</v>
      </c>
      <c r="H186" s="125">
        <v>0.06113</v>
      </c>
      <c r="R186" s="7">
        <v>0.104</v>
      </c>
      <c r="S186" s="7">
        <v>0.078</v>
      </c>
      <c r="T186" s="7">
        <v>0.041</v>
      </c>
      <c r="U186" s="7">
        <v>0.038</v>
      </c>
      <c r="V186" s="7">
        <v>0.037</v>
      </c>
      <c r="W186" s="67">
        <v>0.03866666666666666</v>
      </c>
      <c r="X186" s="7">
        <v>0.042</v>
      </c>
      <c r="Y186" s="7">
        <v>0.094</v>
      </c>
      <c r="Z186" s="7">
        <v>0.105</v>
      </c>
      <c r="AA186" s="7">
        <v>0.125</v>
      </c>
      <c r="AB186" s="125">
        <v>0.11866666666666666</v>
      </c>
      <c r="AC186" s="7">
        <v>0.091</v>
      </c>
      <c r="AD186" s="125">
        <v>0.08666666666666667</v>
      </c>
      <c r="AE186" s="7">
        <v>0.164</v>
      </c>
      <c r="AF186" s="125">
        <v>0.1396666666666667</v>
      </c>
      <c r="AY186">
        <v>0.09</v>
      </c>
      <c r="AZ186">
        <v>0.074</v>
      </c>
      <c r="BA186">
        <v>0.036</v>
      </c>
      <c r="BB186">
        <v>0.043</v>
      </c>
    </row>
    <row r="187" spans="2:54" ht="12.75">
      <c r="B187" s="110">
        <v>538</v>
      </c>
      <c r="C187" s="125">
        <v>0.118</v>
      </c>
      <c r="D187" s="125">
        <v>0.1311</v>
      </c>
      <c r="E187" s="125">
        <v>0.08618</v>
      </c>
      <c r="F187" s="7">
        <v>0.0722</v>
      </c>
      <c r="G187" s="125">
        <v>0.1016</v>
      </c>
      <c r="H187" s="125">
        <v>0.0591</v>
      </c>
      <c r="R187" s="7">
        <v>0.102</v>
      </c>
      <c r="S187" s="7">
        <v>0.076</v>
      </c>
      <c r="T187" s="7">
        <v>0.04</v>
      </c>
      <c r="U187" s="7">
        <v>0.037</v>
      </c>
      <c r="V187" s="7">
        <v>0.035</v>
      </c>
      <c r="W187" s="67">
        <v>0.037333333333333336</v>
      </c>
      <c r="X187" s="7">
        <v>0.04</v>
      </c>
      <c r="Y187" s="7">
        <v>0.093</v>
      </c>
      <c r="Z187" s="7">
        <v>0.103</v>
      </c>
      <c r="AA187" s="7">
        <v>0.123</v>
      </c>
      <c r="AB187" s="125">
        <v>0.11666666666666665</v>
      </c>
      <c r="AC187" s="7">
        <v>0.09</v>
      </c>
      <c r="AD187" s="125">
        <v>0.08566666666666667</v>
      </c>
      <c r="AE187" s="7">
        <v>0.162</v>
      </c>
      <c r="AF187" s="125">
        <v>0.137</v>
      </c>
      <c r="AY187">
        <v>0.089</v>
      </c>
      <c r="AZ187">
        <v>0.071</v>
      </c>
      <c r="BA187">
        <v>0.035</v>
      </c>
      <c r="BB187">
        <v>0.042</v>
      </c>
    </row>
    <row r="188" spans="2:54" ht="12.75">
      <c r="B188" s="110">
        <v>539</v>
      </c>
      <c r="C188" s="125">
        <v>0.1157</v>
      </c>
      <c r="D188" s="125">
        <v>0.1285</v>
      </c>
      <c r="E188" s="125">
        <v>0.08425</v>
      </c>
      <c r="F188" s="7">
        <v>0.06964</v>
      </c>
      <c r="G188" s="125">
        <v>0.09854</v>
      </c>
      <c r="H188" s="125">
        <v>0.05706</v>
      </c>
      <c r="R188" s="7">
        <v>0.099</v>
      </c>
      <c r="S188" s="7">
        <v>0.074</v>
      </c>
      <c r="T188" s="7">
        <v>0.038</v>
      </c>
      <c r="U188" s="7">
        <v>0.036</v>
      </c>
      <c r="V188" s="7">
        <v>0.034</v>
      </c>
      <c r="W188" s="67">
        <v>0.036</v>
      </c>
      <c r="X188" s="7">
        <v>0.039</v>
      </c>
      <c r="Y188" s="7">
        <v>0.092</v>
      </c>
      <c r="Z188" s="7">
        <v>0.1</v>
      </c>
      <c r="AA188" s="7">
        <v>0.12</v>
      </c>
      <c r="AB188" s="125">
        <v>0.11366666666666665</v>
      </c>
      <c r="AC188" s="7">
        <v>0.089</v>
      </c>
      <c r="AD188" s="125">
        <v>0.08466666666666667</v>
      </c>
      <c r="AE188" s="7">
        <v>0.158</v>
      </c>
      <c r="AF188" s="125">
        <v>0.13366666666666668</v>
      </c>
      <c r="AY188">
        <v>0.087</v>
      </c>
      <c r="AZ188">
        <v>0.068</v>
      </c>
      <c r="BA188">
        <v>0.032</v>
      </c>
      <c r="BB188">
        <v>0.04</v>
      </c>
    </row>
    <row r="189" spans="2:54" ht="12.75">
      <c r="B189" s="110">
        <v>540</v>
      </c>
      <c r="C189" s="125">
        <v>0.1136</v>
      </c>
      <c r="D189" s="125">
        <v>0.1256</v>
      </c>
      <c r="E189" s="125">
        <v>0.08227</v>
      </c>
      <c r="F189" s="7">
        <v>0.06747</v>
      </c>
      <c r="G189" s="125">
        <v>0.09543</v>
      </c>
      <c r="H189" s="125">
        <v>0.05512</v>
      </c>
      <c r="R189" s="7">
        <v>0.097</v>
      </c>
      <c r="S189" s="7">
        <v>0.071</v>
      </c>
      <c r="T189" s="7">
        <v>0.037</v>
      </c>
      <c r="U189" s="7">
        <v>0.034</v>
      </c>
      <c r="V189" s="7">
        <v>0.033</v>
      </c>
      <c r="W189" s="67">
        <v>0.03466666666666667</v>
      </c>
      <c r="X189" s="7">
        <v>0.037</v>
      </c>
      <c r="Y189" s="7">
        <v>0.092</v>
      </c>
      <c r="Z189" s="7">
        <v>0.097</v>
      </c>
      <c r="AA189" s="7">
        <v>0.117</v>
      </c>
      <c r="AB189" s="125">
        <v>0.11099999999999999</v>
      </c>
      <c r="AC189" s="7">
        <v>0.087</v>
      </c>
      <c r="AD189" s="125">
        <v>0.08233333333333333</v>
      </c>
      <c r="AE189" s="7">
        <v>0.155</v>
      </c>
      <c r="AF189" s="125">
        <v>0.13033333333333333</v>
      </c>
      <c r="AY189">
        <v>0.084</v>
      </c>
      <c r="AZ189">
        <v>0.065</v>
      </c>
      <c r="BA189">
        <v>0.031</v>
      </c>
      <c r="BB189">
        <v>0.038</v>
      </c>
    </row>
    <row r="190" spans="2:54" ht="12.75">
      <c r="B190" s="110">
        <v>541</v>
      </c>
      <c r="C190" s="125">
        <v>0.1115</v>
      </c>
      <c r="D190" s="125">
        <v>0.1232</v>
      </c>
      <c r="E190" s="125">
        <v>0.08049</v>
      </c>
      <c r="F190" s="7">
        <v>0.06526</v>
      </c>
      <c r="G190" s="125">
        <v>0.09238</v>
      </c>
      <c r="H190" s="125">
        <v>0.05367</v>
      </c>
      <c r="R190" s="7">
        <v>0.095</v>
      </c>
      <c r="S190" s="7">
        <v>0.069</v>
      </c>
      <c r="T190" s="7">
        <v>0.036</v>
      </c>
      <c r="U190" s="7">
        <v>0.033</v>
      </c>
      <c r="V190" s="7">
        <v>0.032</v>
      </c>
      <c r="W190" s="67">
        <v>0.03366666666666667</v>
      </c>
      <c r="X190" s="7">
        <v>0.036</v>
      </c>
      <c r="Y190" s="7">
        <v>0.092</v>
      </c>
      <c r="Z190" s="7">
        <v>0.094</v>
      </c>
      <c r="AA190" s="7">
        <v>0.115</v>
      </c>
      <c r="AB190" s="125">
        <v>0.109</v>
      </c>
      <c r="AC190" s="7">
        <v>0.086</v>
      </c>
      <c r="AD190" s="125">
        <v>0.08133333333333333</v>
      </c>
      <c r="AE190" s="7">
        <v>0.152</v>
      </c>
      <c r="AF190" s="125">
        <v>0.127</v>
      </c>
      <c r="AY190">
        <v>0.082</v>
      </c>
      <c r="AZ190">
        <v>0.062</v>
      </c>
      <c r="BA190">
        <v>0.03</v>
      </c>
      <c r="BB190">
        <v>0.038</v>
      </c>
    </row>
    <row r="191" spans="2:54" ht="12.75">
      <c r="B191" s="110">
        <v>542</v>
      </c>
      <c r="C191" s="125">
        <v>0.1095</v>
      </c>
      <c r="D191" s="125">
        <v>0.1207</v>
      </c>
      <c r="E191" s="125">
        <v>0.07868</v>
      </c>
      <c r="F191" s="7">
        <v>0.06317</v>
      </c>
      <c r="G191" s="125">
        <v>0.08923</v>
      </c>
      <c r="H191" s="125">
        <v>0.05187</v>
      </c>
      <c r="R191" s="7">
        <v>0.093</v>
      </c>
      <c r="S191" s="7">
        <v>0.067</v>
      </c>
      <c r="T191" s="7">
        <v>0.035</v>
      </c>
      <c r="U191" s="7">
        <v>0.032</v>
      </c>
      <c r="V191" s="7">
        <v>0.031</v>
      </c>
      <c r="W191" s="67">
        <v>0.03266666666666667</v>
      </c>
      <c r="X191" s="7">
        <v>0.036</v>
      </c>
      <c r="Y191" s="7">
        <v>0.091</v>
      </c>
      <c r="Z191" s="7">
        <v>0.091</v>
      </c>
      <c r="AA191" s="7">
        <v>0.113</v>
      </c>
      <c r="AB191" s="125">
        <v>0.10666666666666667</v>
      </c>
      <c r="AC191" s="7">
        <v>0.084</v>
      </c>
      <c r="AD191" s="125">
        <v>0.07933333333333334</v>
      </c>
      <c r="AE191" s="7">
        <v>0.147</v>
      </c>
      <c r="AF191" s="125">
        <v>0.12366666666666666</v>
      </c>
      <c r="AY191">
        <v>0.08</v>
      </c>
      <c r="AZ191">
        <v>0.06</v>
      </c>
      <c r="BA191">
        <v>0.027</v>
      </c>
      <c r="BB191">
        <v>0.036</v>
      </c>
    </row>
    <row r="192" spans="2:54" ht="12.75">
      <c r="B192" s="110">
        <v>543</v>
      </c>
      <c r="C192" s="125">
        <v>0.1074</v>
      </c>
      <c r="D192" s="125">
        <v>0.1179</v>
      </c>
      <c r="E192" s="125">
        <v>0.07685</v>
      </c>
      <c r="F192" s="7">
        <v>0.06091</v>
      </c>
      <c r="G192" s="125">
        <v>0.08622</v>
      </c>
      <c r="H192" s="125">
        <v>0.05019</v>
      </c>
      <c r="R192" s="7">
        <v>0.091</v>
      </c>
      <c r="S192" s="7">
        <v>0.064</v>
      </c>
      <c r="T192" s="7">
        <v>0.034</v>
      </c>
      <c r="U192" s="7">
        <v>0.031</v>
      </c>
      <c r="V192" s="7">
        <v>0.029</v>
      </c>
      <c r="W192" s="67">
        <v>0.03133333333333333</v>
      </c>
      <c r="X192" s="7">
        <v>0.034</v>
      </c>
      <c r="Y192" s="7">
        <v>0.09</v>
      </c>
      <c r="Z192" s="7">
        <v>0.089</v>
      </c>
      <c r="AA192" s="7">
        <v>0.11</v>
      </c>
      <c r="AB192" s="125">
        <v>0.10366666666666667</v>
      </c>
      <c r="AC192" s="7">
        <v>0.083</v>
      </c>
      <c r="AD192" s="125">
        <v>0.07833333333333334</v>
      </c>
      <c r="AE192" s="7">
        <v>0.144</v>
      </c>
      <c r="AF192" s="125">
        <v>0.12066666666666666</v>
      </c>
      <c r="AY192">
        <v>0.079</v>
      </c>
      <c r="AZ192">
        <v>0.057</v>
      </c>
      <c r="BA192">
        <v>0.027</v>
      </c>
      <c r="BB192">
        <v>0.035</v>
      </c>
    </row>
    <row r="193" spans="2:54" ht="12.75">
      <c r="B193" s="110">
        <v>544</v>
      </c>
      <c r="C193" s="125">
        <v>0.1054</v>
      </c>
      <c r="D193" s="125">
        <v>0.1156</v>
      </c>
      <c r="E193" s="125">
        <v>0.07518</v>
      </c>
      <c r="F193" s="7">
        <v>0.05892</v>
      </c>
      <c r="G193" s="125">
        <v>0.08349</v>
      </c>
      <c r="H193" s="125">
        <v>0.04858</v>
      </c>
      <c r="R193" s="7">
        <v>0.089</v>
      </c>
      <c r="S193" s="7">
        <v>0.062</v>
      </c>
      <c r="T193" s="7">
        <v>0.032</v>
      </c>
      <c r="U193" s="7">
        <v>0.03</v>
      </c>
      <c r="V193" s="7">
        <v>0.028</v>
      </c>
      <c r="W193" s="67">
        <v>0.03</v>
      </c>
      <c r="X193" s="7">
        <v>0.033</v>
      </c>
      <c r="Y193" s="7">
        <v>0.09</v>
      </c>
      <c r="Z193" s="7">
        <v>0.087</v>
      </c>
      <c r="AA193" s="7">
        <v>0.109</v>
      </c>
      <c r="AB193" s="125">
        <v>0.10233333333333333</v>
      </c>
      <c r="AC193" s="7">
        <v>0.082</v>
      </c>
      <c r="AD193" s="125">
        <v>0.07766666666666668</v>
      </c>
      <c r="AE193" s="7">
        <v>0.142</v>
      </c>
      <c r="AF193" s="125">
        <v>0.11833333333333333</v>
      </c>
      <c r="AY193">
        <v>0.078</v>
      </c>
      <c r="AZ193">
        <v>0.054</v>
      </c>
      <c r="BA193">
        <v>0.025</v>
      </c>
      <c r="BB193">
        <v>0.034</v>
      </c>
    </row>
    <row r="194" spans="2:54" ht="12.75">
      <c r="B194" s="110">
        <v>545</v>
      </c>
      <c r="C194" s="125">
        <v>0.1035</v>
      </c>
      <c r="D194" s="125">
        <v>0.1133</v>
      </c>
      <c r="E194" s="125">
        <v>0.07358</v>
      </c>
      <c r="F194" s="7">
        <v>0.05695</v>
      </c>
      <c r="G194" s="125">
        <v>0.08065</v>
      </c>
      <c r="H194" s="125">
        <v>0.04736</v>
      </c>
      <c r="R194" s="7">
        <v>0.087</v>
      </c>
      <c r="S194" s="7">
        <v>0.06</v>
      </c>
      <c r="T194" s="7">
        <v>0.031</v>
      </c>
      <c r="U194" s="7">
        <v>0.029</v>
      </c>
      <c r="V194" s="7">
        <v>0.028</v>
      </c>
      <c r="W194" s="67">
        <v>0.029333333333333333</v>
      </c>
      <c r="X194" s="7">
        <v>0.033</v>
      </c>
      <c r="Y194" s="7">
        <v>0.09</v>
      </c>
      <c r="Z194" s="7">
        <v>0.085</v>
      </c>
      <c r="AA194" s="7">
        <v>0.107</v>
      </c>
      <c r="AB194" s="125">
        <v>0.10033333333333333</v>
      </c>
      <c r="AC194" s="7">
        <v>0.081</v>
      </c>
      <c r="AD194" s="125">
        <v>0.07666666666666667</v>
      </c>
      <c r="AE194" s="7">
        <v>0.139</v>
      </c>
      <c r="AF194" s="125">
        <v>0.11599999999999999</v>
      </c>
      <c r="AY194">
        <v>0.075</v>
      </c>
      <c r="AZ194">
        <v>0.053</v>
      </c>
      <c r="BA194">
        <v>0.024</v>
      </c>
      <c r="BB194">
        <v>0.032</v>
      </c>
    </row>
    <row r="195" spans="2:54" ht="12.75">
      <c r="B195" s="110">
        <v>546</v>
      </c>
      <c r="C195" s="125">
        <v>0.1016</v>
      </c>
      <c r="D195" s="125">
        <v>0.1108</v>
      </c>
      <c r="E195" s="125">
        <v>0.07188</v>
      </c>
      <c r="F195" s="7">
        <v>0.05505</v>
      </c>
      <c r="G195" s="125">
        <v>0.07787</v>
      </c>
      <c r="H195" s="125">
        <v>0.04561</v>
      </c>
      <c r="R195" s="7">
        <v>0.085</v>
      </c>
      <c r="S195" s="7">
        <v>0.058</v>
      </c>
      <c r="T195" s="7">
        <v>0.03</v>
      </c>
      <c r="U195" s="7">
        <v>0.028</v>
      </c>
      <c r="V195" s="7">
        <v>0.027</v>
      </c>
      <c r="W195" s="67">
        <v>0.028333333333333332</v>
      </c>
      <c r="X195" s="7">
        <v>0.032</v>
      </c>
      <c r="Y195" s="7">
        <v>0.089</v>
      </c>
      <c r="Z195" s="7">
        <v>0.082</v>
      </c>
      <c r="AA195" s="7">
        <v>0.105</v>
      </c>
      <c r="AB195" s="125">
        <v>0.09833333333333333</v>
      </c>
      <c r="AC195" s="7">
        <v>0.08</v>
      </c>
      <c r="AD195" s="125">
        <v>0.07566666666666667</v>
      </c>
      <c r="AE195" s="7">
        <v>0.136</v>
      </c>
      <c r="AF195" s="125">
        <v>0.11333333333333333</v>
      </c>
      <c r="AY195">
        <v>0.075</v>
      </c>
      <c r="AZ195">
        <v>0.05</v>
      </c>
      <c r="BA195">
        <v>0.023</v>
      </c>
      <c r="BB195">
        <v>0.031</v>
      </c>
    </row>
    <row r="196" spans="2:54" ht="12.75">
      <c r="B196" s="110">
        <v>547</v>
      </c>
      <c r="C196" s="125">
        <v>0.09977</v>
      </c>
      <c r="D196" s="125">
        <v>0.1086</v>
      </c>
      <c r="E196" s="125">
        <v>0.07051</v>
      </c>
      <c r="F196" s="7">
        <v>0.05317</v>
      </c>
      <c r="G196" s="125">
        <v>0.0753</v>
      </c>
      <c r="H196" s="125">
        <v>0.04435</v>
      </c>
      <c r="R196" s="7">
        <v>0.084</v>
      </c>
      <c r="S196" s="7">
        <v>0.056</v>
      </c>
      <c r="T196" s="7">
        <v>0.029</v>
      </c>
      <c r="U196" s="7">
        <v>0.027</v>
      </c>
      <c r="V196" s="7">
        <v>0.026</v>
      </c>
      <c r="W196" s="67">
        <v>0.027333333333333334</v>
      </c>
      <c r="X196" s="7">
        <v>0.03</v>
      </c>
      <c r="Y196" s="7">
        <v>0.089</v>
      </c>
      <c r="Z196" s="7">
        <v>0.08</v>
      </c>
      <c r="AA196" s="7">
        <v>0.102</v>
      </c>
      <c r="AB196" s="125">
        <v>0.09599999999999999</v>
      </c>
      <c r="AC196" s="7">
        <v>0.08</v>
      </c>
      <c r="AD196" s="125">
        <v>0.07466666666666667</v>
      </c>
      <c r="AE196" s="7">
        <v>0.133</v>
      </c>
      <c r="AF196" s="125">
        <v>0.11066666666666665</v>
      </c>
      <c r="AY196">
        <v>0.072</v>
      </c>
      <c r="AZ196">
        <v>0.047</v>
      </c>
      <c r="BA196">
        <v>0.021</v>
      </c>
      <c r="BB196">
        <v>0.03</v>
      </c>
    </row>
    <row r="197" spans="2:54" ht="12.75">
      <c r="B197" s="110">
        <v>548</v>
      </c>
      <c r="C197" s="125">
        <v>0.09792</v>
      </c>
      <c r="D197" s="125">
        <v>0.1062</v>
      </c>
      <c r="E197" s="125">
        <v>0.06906</v>
      </c>
      <c r="F197" s="7">
        <v>0.05163</v>
      </c>
      <c r="G197" s="125">
        <v>0.07263</v>
      </c>
      <c r="H197" s="125">
        <v>0.04309</v>
      </c>
      <c r="R197" s="7">
        <v>0.082</v>
      </c>
      <c r="S197" s="7">
        <v>0.054</v>
      </c>
      <c r="T197" s="7">
        <v>0.028</v>
      </c>
      <c r="U197" s="7">
        <v>0.026</v>
      </c>
      <c r="V197" s="7">
        <v>0.025</v>
      </c>
      <c r="W197" s="67">
        <v>0.026333333333333334</v>
      </c>
      <c r="X197" s="7">
        <v>0.03</v>
      </c>
      <c r="Y197" s="7">
        <v>0.089</v>
      </c>
      <c r="Z197" s="7">
        <v>0.078</v>
      </c>
      <c r="AA197" s="7">
        <v>0.101</v>
      </c>
      <c r="AB197" s="125">
        <v>0.09466666666666668</v>
      </c>
      <c r="AC197" s="7">
        <v>0.078</v>
      </c>
      <c r="AD197" s="125">
        <v>0.07333333333333335</v>
      </c>
      <c r="AE197" s="7">
        <v>0.13</v>
      </c>
      <c r="AF197" s="125">
        <v>0.10799999999999998</v>
      </c>
      <c r="AY197">
        <v>0.071</v>
      </c>
      <c r="AZ197">
        <v>0.046</v>
      </c>
      <c r="BA197">
        <v>0.021</v>
      </c>
      <c r="BB197">
        <v>0.029</v>
      </c>
    </row>
    <row r="198" spans="2:54" ht="12.75">
      <c r="B198" s="110">
        <v>549</v>
      </c>
      <c r="C198" s="125">
        <v>0.09623</v>
      </c>
      <c r="D198" s="125">
        <v>0.104</v>
      </c>
      <c r="E198" s="125">
        <v>0.06774</v>
      </c>
      <c r="F198" s="7">
        <v>0.05018</v>
      </c>
      <c r="G198" s="125">
        <v>0.0704</v>
      </c>
      <c r="H198" s="125">
        <v>0.04197</v>
      </c>
      <c r="R198" s="7">
        <v>0.08</v>
      </c>
      <c r="S198" s="7">
        <v>0.053</v>
      </c>
      <c r="T198" s="7">
        <v>0.028</v>
      </c>
      <c r="U198" s="7">
        <v>0.025</v>
      </c>
      <c r="V198" s="7">
        <v>0.024</v>
      </c>
      <c r="W198" s="67">
        <v>0.02566666666666667</v>
      </c>
      <c r="X198" s="7">
        <v>0.029</v>
      </c>
      <c r="Y198" s="7">
        <v>0.089</v>
      </c>
      <c r="Z198" s="7">
        <v>0.075</v>
      </c>
      <c r="AA198" s="7">
        <v>0.099</v>
      </c>
      <c r="AB198" s="125">
        <v>0.09233333333333334</v>
      </c>
      <c r="AC198" s="7">
        <v>0.077</v>
      </c>
      <c r="AD198" s="125">
        <v>0.07233333333333335</v>
      </c>
      <c r="AE198" s="7">
        <v>0.127</v>
      </c>
      <c r="AF198" s="125">
        <v>0.10533333333333332</v>
      </c>
      <c r="AY198">
        <v>0.069</v>
      </c>
      <c r="AZ198">
        <v>0.043</v>
      </c>
      <c r="BA198">
        <v>0.019</v>
      </c>
      <c r="BB198">
        <v>0.028</v>
      </c>
    </row>
    <row r="199" spans="2:54" ht="12.75">
      <c r="B199" s="110">
        <v>550</v>
      </c>
      <c r="C199" s="125">
        <v>0.0945</v>
      </c>
      <c r="D199" s="125">
        <v>0.102</v>
      </c>
      <c r="E199" s="125">
        <v>0.06621</v>
      </c>
      <c r="F199" s="7">
        <v>0.04844</v>
      </c>
      <c r="G199" s="125">
        <v>0.06803</v>
      </c>
      <c r="H199" s="125">
        <v>0.04084</v>
      </c>
      <c r="R199" s="7">
        <v>0.079</v>
      </c>
      <c r="S199" s="7">
        <v>0.051</v>
      </c>
      <c r="T199" s="7">
        <v>0.027</v>
      </c>
      <c r="U199" s="7">
        <v>0.025</v>
      </c>
      <c r="V199" s="7">
        <v>0.023</v>
      </c>
      <c r="W199" s="67">
        <v>0.025</v>
      </c>
      <c r="X199" s="7">
        <v>0.028</v>
      </c>
      <c r="Y199" s="7">
        <v>0.088</v>
      </c>
      <c r="Z199" s="7">
        <v>0.072</v>
      </c>
      <c r="AA199" s="7">
        <v>0.098</v>
      </c>
      <c r="AB199" s="125">
        <v>0.09100000000000001</v>
      </c>
      <c r="AC199" s="7">
        <v>0.075</v>
      </c>
      <c r="AD199" s="125">
        <v>0.07100000000000001</v>
      </c>
      <c r="AE199" s="7">
        <v>0.125</v>
      </c>
      <c r="AF199" s="125">
        <v>0.10333333333333333</v>
      </c>
      <c r="AY199">
        <v>0.068</v>
      </c>
      <c r="AZ199">
        <v>0.042</v>
      </c>
      <c r="BA199">
        <v>0.018</v>
      </c>
      <c r="BB199">
        <v>0.027</v>
      </c>
    </row>
    <row r="200" spans="2:54" ht="12.75">
      <c r="B200" s="110">
        <v>551</v>
      </c>
      <c r="C200" s="125">
        <v>0.093</v>
      </c>
      <c r="D200" s="125">
        <v>0.09995</v>
      </c>
      <c r="E200" s="125">
        <v>0.06513</v>
      </c>
      <c r="F200" s="7">
        <v>0.04724</v>
      </c>
      <c r="G200" s="125">
        <v>0.06613</v>
      </c>
      <c r="H200" s="125">
        <v>0.03975</v>
      </c>
      <c r="R200" s="7">
        <v>0.077</v>
      </c>
      <c r="S200" s="7">
        <v>0.049</v>
      </c>
      <c r="T200" s="7">
        <v>0.026</v>
      </c>
      <c r="U200" s="7">
        <v>0.024</v>
      </c>
      <c r="V200" s="7">
        <v>0.023</v>
      </c>
      <c r="W200" s="67">
        <v>0.024333333333333335</v>
      </c>
      <c r="X200" s="7">
        <v>0.026</v>
      </c>
      <c r="Y200" s="7">
        <v>0.088</v>
      </c>
      <c r="Z200" s="7">
        <v>0.07</v>
      </c>
      <c r="AA200" s="7">
        <v>0.096</v>
      </c>
      <c r="AB200" s="125">
        <v>0.08933333333333333</v>
      </c>
      <c r="AC200" s="7">
        <v>0.075</v>
      </c>
      <c r="AD200" s="125">
        <v>0.07033333333333334</v>
      </c>
      <c r="AE200" s="7">
        <v>0.123</v>
      </c>
      <c r="AF200" s="125">
        <v>0.10133333333333333</v>
      </c>
      <c r="AY200">
        <v>0.067</v>
      </c>
      <c r="AZ200">
        <v>0.04</v>
      </c>
      <c r="BA200">
        <v>0.018</v>
      </c>
      <c r="BB200">
        <v>0.027</v>
      </c>
    </row>
    <row r="201" spans="2:54" ht="12.75">
      <c r="B201" s="110">
        <v>552</v>
      </c>
      <c r="C201" s="125">
        <v>0.09135</v>
      </c>
      <c r="D201" s="125">
        <v>0.09806</v>
      </c>
      <c r="E201" s="125">
        <v>0.0639</v>
      </c>
      <c r="F201" s="7">
        <v>0.04588</v>
      </c>
      <c r="G201" s="125">
        <v>0.06398</v>
      </c>
      <c r="H201" s="125">
        <v>0.03885</v>
      </c>
      <c r="R201" s="7">
        <v>0.075</v>
      </c>
      <c r="S201" s="7">
        <v>0.048</v>
      </c>
      <c r="T201" s="7">
        <v>0.025</v>
      </c>
      <c r="U201" s="7">
        <v>0.024</v>
      </c>
      <c r="V201" s="7">
        <v>0.022</v>
      </c>
      <c r="W201" s="67">
        <v>0.02366666666666667</v>
      </c>
      <c r="X201" s="7">
        <v>0.026</v>
      </c>
      <c r="Y201" s="7">
        <v>0.088</v>
      </c>
      <c r="Z201" s="7">
        <v>0.067</v>
      </c>
      <c r="AA201" s="7">
        <v>0.094</v>
      </c>
      <c r="AB201" s="125">
        <v>0.08766666666666667</v>
      </c>
      <c r="AC201" s="7">
        <v>0.075</v>
      </c>
      <c r="AD201" s="125">
        <v>0.06966666666666667</v>
      </c>
      <c r="AE201" s="7">
        <v>0.121</v>
      </c>
      <c r="AF201" s="125">
        <v>0.09933333333333333</v>
      </c>
      <c r="AY201">
        <v>0.065</v>
      </c>
      <c r="AZ201">
        <v>0.038</v>
      </c>
      <c r="BA201">
        <v>0.016</v>
      </c>
      <c r="BB201">
        <v>0.025</v>
      </c>
    </row>
    <row r="202" spans="2:54" ht="12.75">
      <c r="B202" s="110">
        <v>553</v>
      </c>
      <c r="C202" s="125">
        <v>0.08982</v>
      </c>
      <c r="D202" s="125">
        <v>0.09617</v>
      </c>
      <c r="E202" s="125">
        <v>0.06286</v>
      </c>
      <c r="F202" s="7">
        <v>0.04455</v>
      </c>
      <c r="G202" s="125">
        <v>0.06196</v>
      </c>
      <c r="H202" s="125">
        <v>0.03769</v>
      </c>
      <c r="R202" s="7">
        <v>0.074</v>
      </c>
      <c r="S202" s="7">
        <v>0.046</v>
      </c>
      <c r="T202" s="7">
        <v>0.024</v>
      </c>
      <c r="U202" s="7">
        <v>0.023</v>
      </c>
      <c r="V202" s="7">
        <v>0.021</v>
      </c>
      <c r="W202" s="67">
        <v>0.02266666666666667</v>
      </c>
      <c r="X202" s="7">
        <v>0.025</v>
      </c>
      <c r="Y202" s="7">
        <v>0.088</v>
      </c>
      <c r="Z202" s="7">
        <v>0.065</v>
      </c>
      <c r="AA202" s="7">
        <v>0.094</v>
      </c>
      <c r="AB202" s="125">
        <v>0.08666666666666667</v>
      </c>
      <c r="AC202" s="7">
        <v>0.074</v>
      </c>
      <c r="AD202" s="125">
        <v>0.069</v>
      </c>
      <c r="AE202" s="7">
        <v>0.119</v>
      </c>
      <c r="AF202" s="125">
        <v>0.09766666666666667</v>
      </c>
      <c r="AY202">
        <v>0.064</v>
      </c>
      <c r="AZ202">
        <v>0.036</v>
      </c>
      <c r="BA202">
        <v>0.015</v>
      </c>
      <c r="BB202">
        <v>0.025</v>
      </c>
    </row>
    <row r="203" spans="2:54" ht="12.75">
      <c r="B203" s="110">
        <v>554</v>
      </c>
      <c r="C203" s="125">
        <v>0.08834</v>
      </c>
      <c r="D203" s="125">
        <v>0.09427</v>
      </c>
      <c r="E203" s="125">
        <v>0.06184</v>
      </c>
      <c r="F203" s="7">
        <v>0.04326</v>
      </c>
      <c r="G203" s="125">
        <v>0.06029</v>
      </c>
      <c r="H203" s="125">
        <v>0.03687</v>
      </c>
      <c r="R203" s="7">
        <v>0.073</v>
      </c>
      <c r="S203" s="7">
        <v>0.044</v>
      </c>
      <c r="T203" s="7">
        <v>0.024</v>
      </c>
      <c r="U203" s="7">
        <v>0.022</v>
      </c>
      <c r="V203" s="7">
        <v>0.02</v>
      </c>
      <c r="W203" s="67">
        <v>0.022000000000000002</v>
      </c>
      <c r="X203" s="7">
        <v>0.025</v>
      </c>
      <c r="Y203" s="7">
        <v>0.088</v>
      </c>
      <c r="Z203" s="7">
        <v>0.063</v>
      </c>
      <c r="AA203" s="7">
        <v>0.092</v>
      </c>
      <c r="AB203" s="125">
        <v>0.08466666666666667</v>
      </c>
      <c r="AC203" s="7">
        <v>0.073</v>
      </c>
      <c r="AD203" s="125">
        <v>0.06833333333333334</v>
      </c>
      <c r="AE203" s="7">
        <v>0.116</v>
      </c>
      <c r="AF203" s="125">
        <v>0.09566666666666668</v>
      </c>
      <c r="AY203">
        <v>0.062</v>
      </c>
      <c r="AZ203">
        <v>0.035</v>
      </c>
      <c r="BA203">
        <v>0.015</v>
      </c>
      <c r="BB203">
        <v>0.025</v>
      </c>
    </row>
    <row r="204" spans="2:54" ht="12.75">
      <c r="B204" s="110">
        <v>555</v>
      </c>
      <c r="C204" s="125">
        <v>0.0867</v>
      </c>
      <c r="D204" s="125">
        <v>0.0923</v>
      </c>
      <c r="E204" s="125">
        <v>0.06082</v>
      </c>
      <c r="F204" s="7">
        <v>0.04225</v>
      </c>
      <c r="G204" s="125">
        <v>0.05867</v>
      </c>
      <c r="H204" s="125">
        <v>0.03615</v>
      </c>
      <c r="R204" s="7">
        <v>0.071</v>
      </c>
      <c r="S204" s="7">
        <v>0.043</v>
      </c>
      <c r="T204" s="7">
        <v>0.023</v>
      </c>
      <c r="U204" s="7">
        <v>0.021</v>
      </c>
      <c r="V204" s="7">
        <v>0.02</v>
      </c>
      <c r="W204" s="67">
        <v>0.021333333333333333</v>
      </c>
      <c r="X204" s="7">
        <v>0.025</v>
      </c>
      <c r="Y204" s="7">
        <v>0.087</v>
      </c>
      <c r="Z204" s="7">
        <v>0.061</v>
      </c>
      <c r="AA204" s="7">
        <v>0.09</v>
      </c>
      <c r="AB204" s="125">
        <v>0.08333333333333333</v>
      </c>
      <c r="AC204" s="7">
        <v>0.072</v>
      </c>
      <c r="AD204" s="125">
        <v>0.06733333333333334</v>
      </c>
      <c r="AE204" s="7">
        <v>0.113</v>
      </c>
      <c r="AF204" s="125">
        <v>0.09300000000000001</v>
      </c>
      <c r="AY204">
        <v>0.061</v>
      </c>
      <c r="AZ204">
        <v>0.034</v>
      </c>
      <c r="BA204">
        <v>0.014</v>
      </c>
      <c r="BB204">
        <v>0.023</v>
      </c>
    </row>
    <row r="205" spans="2:54" ht="12.75">
      <c r="B205" s="110">
        <v>556</v>
      </c>
      <c r="C205" s="125">
        <v>0.08526</v>
      </c>
      <c r="D205" s="125">
        <v>0.09053</v>
      </c>
      <c r="E205" s="125">
        <v>0.05967</v>
      </c>
      <c r="F205" s="7">
        <v>0.04101</v>
      </c>
      <c r="G205" s="125">
        <v>0.05699</v>
      </c>
      <c r="H205" s="125">
        <v>0.03535</v>
      </c>
      <c r="R205" s="7">
        <v>0.07</v>
      </c>
      <c r="S205" s="7">
        <v>0.042</v>
      </c>
      <c r="T205" s="7">
        <v>0.023</v>
      </c>
      <c r="U205" s="7">
        <v>0.021</v>
      </c>
      <c r="V205" s="7">
        <v>0.019</v>
      </c>
      <c r="W205" s="67">
        <v>0.021</v>
      </c>
      <c r="X205" s="7">
        <v>0.024</v>
      </c>
      <c r="Y205" s="7">
        <v>0.087</v>
      </c>
      <c r="Z205" s="7">
        <v>0.06</v>
      </c>
      <c r="AA205" s="7">
        <v>0.089</v>
      </c>
      <c r="AB205" s="125">
        <v>0.082</v>
      </c>
      <c r="AC205" s="7">
        <v>0.071</v>
      </c>
      <c r="AD205" s="125">
        <v>0.06633333333333334</v>
      </c>
      <c r="AE205" s="7">
        <v>0.111</v>
      </c>
      <c r="AF205" s="125">
        <v>0.09100000000000001</v>
      </c>
      <c r="AY205">
        <v>0.06</v>
      </c>
      <c r="AZ205">
        <v>0.032</v>
      </c>
      <c r="BA205">
        <v>0.014</v>
      </c>
      <c r="BB205">
        <v>0.023</v>
      </c>
    </row>
    <row r="206" spans="2:54" ht="12.75">
      <c r="B206" s="110">
        <v>557</v>
      </c>
      <c r="C206" s="125">
        <v>0.08384</v>
      </c>
      <c r="D206" s="125">
        <v>0.08867</v>
      </c>
      <c r="E206" s="125">
        <v>0.05874</v>
      </c>
      <c r="F206" s="7">
        <v>0.03993</v>
      </c>
      <c r="G206" s="125">
        <v>0.05538</v>
      </c>
      <c r="H206" s="125">
        <v>0.03448</v>
      </c>
      <c r="R206" s="7">
        <v>0.069</v>
      </c>
      <c r="S206" s="7">
        <v>0.04</v>
      </c>
      <c r="T206" s="7">
        <v>0.022</v>
      </c>
      <c r="U206" s="7">
        <v>0.02</v>
      </c>
      <c r="V206" s="7">
        <v>0.019</v>
      </c>
      <c r="W206" s="67">
        <v>0.02033333333333333</v>
      </c>
      <c r="X206" s="7">
        <v>0.024</v>
      </c>
      <c r="Y206" s="7">
        <v>0.087</v>
      </c>
      <c r="Z206" s="7">
        <v>0.058</v>
      </c>
      <c r="AA206" s="7">
        <v>0.088</v>
      </c>
      <c r="AB206" s="125">
        <v>0.081</v>
      </c>
      <c r="AC206" s="7">
        <v>0.071</v>
      </c>
      <c r="AD206" s="125">
        <v>0.06566666666666666</v>
      </c>
      <c r="AE206" s="7">
        <v>0.109</v>
      </c>
      <c r="AF206" s="125">
        <v>0.08933333333333333</v>
      </c>
      <c r="AY206">
        <v>0.058</v>
      </c>
      <c r="AZ206">
        <v>0.03</v>
      </c>
      <c r="BA206">
        <v>0.013</v>
      </c>
      <c r="BB206">
        <v>0.023</v>
      </c>
    </row>
    <row r="207" spans="2:54" ht="12.75">
      <c r="B207" s="110">
        <v>558</v>
      </c>
      <c r="C207" s="125">
        <v>0.08227</v>
      </c>
      <c r="D207" s="125">
        <v>0.08684</v>
      </c>
      <c r="E207" s="125">
        <v>0.05793</v>
      </c>
      <c r="F207" s="7">
        <v>0.03902</v>
      </c>
      <c r="G207" s="125">
        <v>0.0537</v>
      </c>
      <c r="H207" s="125">
        <v>0.03388</v>
      </c>
      <c r="R207" s="7">
        <v>0.067</v>
      </c>
      <c r="S207" s="7">
        <v>0.04</v>
      </c>
      <c r="T207" s="7">
        <v>0.021</v>
      </c>
      <c r="U207" s="7">
        <v>0.02</v>
      </c>
      <c r="V207" s="7">
        <v>0.019</v>
      </c>
      <c r="W207" s="67">
        <v>0.02</v>
      </c>
      <c r="X207" s="7">
        <v>0.023</v>
      </c>
      <c r="Y207" s="7">
        <v>0.088</v>
      </c>
      <c r="Z207" s="7">
        <v>0.057</v>
      </c>
      <c r="AA207" s="7">
        <v>0.087</v>
      </c>
      <c r="AB207" s="125">
        <v>0.08</v>
      </c>
      <c r="AC207" s="7">
        <v>0.07</v>
      </c>
      <c r="AD207" s="125">
        <v>0.065</v>
      </c>
      <c r="AE207" s="7">
        <v>0.108</v>
      </c>
      <c r="AF207" s="125">
        <v>0.08833333333333333</v>
      </c>
      <c r="AY207">
        <v>0.057</v>
      </c>
      <c r="AZ207">
        <v>0.03</v>
      </c>
      <c r="BA207">
        <v>0.012</v>
      </c>
      <c r="BB207">
        <v>0.022</v>
      </c>
    </row>
    <row r="208" spans="2:54" ht="12.75">
      <c r="B208" s="110">
        <v>559</v>
      </c>
      <c r="C208" s="125">
        <v>0.08031</v>
      </c>
      <c r="D208" s="125">
        <v>0.0846</v>
      </c>
      <c r="E208" s="125">
        <v>0.0568</v>
      </c>
      <c r="F208" s="7">
        <v>0.03794</v>
      </c>
      <c r="G208" s="125">
        <v>0.05191</v>
      </c>
      <c r="H208" s="125">
        <v>0.033</v>
      </c>
      <c r="R208" s="7">
        <v>0.066</v>
      </c>
      <c r="S208" s="7">
        <v>0.039</v>
      </c>
      <c r="T208" s="7">
        <v>0.021</v>
      </c>
      <c r="U208" s="7">
        <v>0.019</v>
      </c>
      <c r="V208" s="7">
        <v>0.018</v>
      </c>
      <c r="W208" s="67">
        <v>0.01933333333333333</v>
      </c>
      <c r="X208" s="7">
        <v>0.023</v>
      </c>
      <c r="Y208" s="7">
        <v>0.087</v>
      </c>
      <c r="Z208" s="7">
        <v>0.055</v>
      </c>
      <c r="AA208" s="7">
        <v>0.086</v>
      </c>
      <c r="AB208" s="125">
        <v>0.079</v>
      </c>
      <c r="AC208" s="7">
        <v>0.07</v>
      </c>
      <c r="AD208" s="125">
        <v>0.06466666666666666</v>
      </c>
      <c r="AE208" s="7">
        <v>0.106</v>
      </c>
      <c r="AF208" s="125">
        <v>0.08666666666666667</v>
      </c>
      <c r="AY208">
        <v>0.056</v>
      </c>
      <c r="AZ208">
        <v>0.029</v>
      </c>
      <c r="BA208">
        <v>0.012</v>
      </c>
      <c r="BB208">
        <v>0.021</v>
      </c>
    </row>
    <row r="209" spans="2:54" ht="12.75">
      <c r="B209" s="110">
        <v>560</v>
      </c>
      <c r="C209" s="125">
        <v>0.07897</v>
      </c>
      <c r="D209" s="125">
        <v>0.08295</v>
      </c>
      <c r="E209" s="125">
        <v>0.05594</v>
      </c>
      <c r="F209" s="7">
        <v>0.03703</v>
      </c>
      <c r="G209" s="125">
        <v>0.05051</v>
      </c>
      <c r="H209" s="125">
        <v>0.0324</v>
      </c>
      <c r="R209" s="7">
        <v>0.064</v>
      </c>
      <c r="S209" s="7">
        <v>0.038</v>
      </c>
      <c r="T209" s="7">
        <v>0.02</v>
      </c>
      <c r="U209" s="7">
        <v>0.019</v>
      </c>
      <c r="V209" s="7">
        <v>0.017</v>
      </c>
      <c r="W209" s="67">
        <v>0.018666666666666668</v>
      </c>
      <c r="X209" s="7">
        <v>0.022</v>
      </c>
      <c r="Y209" s="7">
        <v>0.087</v>
      </c>
      <c r="Z209" s="7">
        <v>0.053</v>
      </c>
      <c r="AA209" s="7">
        <v>0.085</v>
      </c>
      <c r="AB209" s="125">
        <v>0.078</v>
      </c>
      <c r="AC209" s="7">
        <v>0.069</v>
      </c>
      <c r="AD209" s="125">
        <v>0.064</v>
      </c>
      <c r="AE209" s="7">
        <v>0.105</v>
      </c>
      <c r="AF209" s="125">
        <v>0.08533333333333333</v>
      </c>
      <c r="AY209">
        <v>0.055</v>
      </c>
      <c r="AZ209">
        <v>0.027</v>
      </c>
      <c r="BA209">
        <v>0.011</v>
      </c>
      <c r="BB209">
        <v>0.021</v>
      </c>
    </row>
    <row r="210" spans="2:54" ht="12.75">
      <c r="B210" s="110">
        <v>561</v>
      </c>
      <c r="C210" s="125">
        <v>0.07758</v>
      </c>
      <c r="D210" s="125">
        <v>0.08127</v>
      </c>
      <c r="E210" s="125">
        <v>0.05514</v>
      </c>
      <c r="F210" s="7">
        <v>0.03633</v>
      </c>
      <c r="G210" s="125">
        <v>0.0493</v>
      </c>
      <c r="H210" s="125">
        <v>0.03187</v>
      </c>
      <c r="R210" s="7">
        <v>0.062</v>
      </c>
      <c r="S210" s="7">
        <v>0.036</v>
      </c>
      <c r="T210" s="7">
        <v>0.02</v>
      </c>
      <c r="U210" s="7">
        <v>0.019</v>
      </c>
      <c r="V210" s="7">
        <v>0.017</v>
      </c>
      <c r="W210" s="67">
        <v>0.018666666666666668</v>
      </c>
      <c r="X210" s="7">
        <v>0.021</v>
      </c>
      <c r="Y210" s="7">
        <v>0.087</v>
      </c>
      <c r="Z210" s="7">
        <v>0.051</v>
      </c>
      <c r="AA210" s="7">
        <v>0.084</v>
      </c>
      <c r="AB210" s="125">
        <v>0.07666666666666667</v>
      </c>
      <c r="AC210" s="7">
        <v>0.069</v>
      </c>
      <c r="AD210" s="125">
        <v>0.064</v>
      </c>
      <c r="AE210" s="7">
        <v>0.104</v>
      </c>
      <c r="AF210" s="125">
        <v>0.08433333333333333</v>
      </c>
      <c r="AY210">
        <v>0.054</v>
      </c>
      <c r="AZ210">
        <v>0.026</v>
      </c>
      <c r="BA210">
        <v>0.011</v>
      </c>
      <c r="BB210">
        <v>0.021</v>
      </c>
    </row>
    <row r="211" spans="2:54" ht="12.75">
      <c r="B211" s="110">
        <v>562</v>
      </c>
      <c r="C211" s="125">
        <v>0.07624</v>
      </c>
      <c r="D211" s="125">
        <v>0.07959</v>
      </c>
      <c r="E211" s="125">
        <v>0.05444</v>
      </c>
      <c r="F211" s="7">
        <v>0.03551</v>
      </c>
      <c r="G211" s="125">
        <v>0.04805</v>
      </c>
      <c r="H211" s="125">
        <v>0.03149</v>
      </c>
      <c r="R211" s="7">
        <v>0.061</v>
      </c>
      <c r="S211" s="7">
        <v>0.035</v>
      </c>
      <c r="T211" s="7">
        <v>0.02</v>
      </c>
      <c r="U211" s="7">
        <v>0.018</v>
      </c>
      <c r="V211" s="7">
        <v>0.017</v>
      </c>
      <c r="W211" s="67">
        <v>0.018333333333333333</v>
      </c>
      <c r="X211" s="7">
        <v>0.021</v>
      </c>
      <c r="Y211" s="7">
        <v>0.087</v>
      </c>
      <c r="Z211" s="7">
        <v>0.05</v>
      </c>
      <c r="AA211" s="7">
        <v>0.083</v>
      </c>
      <c r="AB211" s="125">
        <v>0.07566666666666667</v>
      </c>
      <c r="AC211" s="7">
        <v>0.069</v>
      </c>
      <c r="AD211" s="125">
        <v>0.06366666666666666</v>
      </c>
      <c r="AE211" s="7">
        <v>0.102</v>
      </c>
      <c r="AF211" s="125">
        <v>0.08233333333333333</v>
      </c>
      <c r="AY211">
        <v>0.053</v>
      </c>
      <c r="AZ211">
        <v>0.025</v>
      </c>
      <c r="BA211">
        <v>0.01</v>
      </c>
      <c r="BB211">
        <v>0.02</v>
      </c>
    </row>
    <row r="212" spans="2:54" ht="12.75">
      <c r="B212" s="110">
        <v>563</v>
      </c>
      <c r="C212" s="125">
        <v>0.07492</v>
      </c>
      <c r="D212" s="125">
        <v>0.07805</v>
      </c>
      <c r="E212" s="125">
        <v>0.05395</v>
      </c>
      <c r="F212" s="7">
        <v>0.03485</v>
      </c>
      <c r="G212" s="125">
        <v>0.04687</v>
      </c>
      <c r="H212" s="125">
        <v>0.031</v>
      </c>
      <c r="R212" s="7">
        <v>0.06</v>
      </c>
      <c r="S212" s="7">
        <v>0.035</v>
      </c>
      <c r="T212" s="7">
        <v>0.019</v>
      </c>
      <c r="U212" s="7">
        <v>0.018</v>
      </c>
      <c r="V212" s="7">
        <v>0.017</v>
      </c>
      <c r="W212" s="67">
        <v>0.018</v>
      </c>
      <c r="X212" s="7">
        <v>0.021</v>
      </c>
      <c r="Y212" s="7">
        <v>0.087</v>
      </c>
      <c r="Z212" s="7">
        <v>0.048</v>
      </c>
      <c r="AA212" s="7">
        <v>0.082</v>
      </c>
      <c r="AB212" s="125">
        <v>0.075</v>
      </c>
      <c r="AC212" s="7">
        <v>0.069</v>
      </c>
      <c r="AD212" s="125">
        <v>0.06333333333333334</v>
      </c>
      <c r="AE212" s="7">
        <v>0.1</v>
      </c>
      <c r="AF212" s="125">
        <v>0.081</v>
      </c>
      <c r="AY212">
        <v>0.051</v>
      </c>
      <c r="AZ212">
        <v>0.024</v>
      </c>
      <c r="BA212">
        <v>0.01</v>
      </c>
      <c r="BB212">
        <v>0.02</v>
      </c>
    </row>
    <row r="213" spans="2:54" ht="12.75">
      <c r="B213" s="110">
        <v>564</v>
      </c>
      <c r="C213" s="125">
        <v>0.07336</v>
      </c>
      <c r="D213" s="125">
        <v>0.0764</v>
      </c>
      <c r="E213" s="125">
        <v>0.05301</v>
      </c>
      <c r="F213" s="7">
        <v>0.03417</v>
      </c>
      <c r="G213" s="125">
        <v>0.0459</v>
      </c>
      <c r="H213" s="125">
        <v>0.03044</v>
      </c>
      <c r="R213" s="7">
        <v>0.059</v>
      </c>
      <c r="S213" s="7">
        <v>0.034</v>
      </c>
      <c r="T213" s="7">
        <v>0.019</v>
      </c>
      <c r="U213" s="7">
        <v>0.018</v>
      </c>
      <c r="V213" s="7">
        <v>0.017</v>
      </c>
      <c r="W213" s="67">
        <v>0.018</v>
      </c>
      <c r="X213" s="7">
        <v>0.021</v>
      </c>
      <c r="Y213" s="7">
        <v>0.087</v>
      </c>
      <c r="Z213" s="7">
        <v>0.047</v>
      </c>
      <c r="AA213" s="7">
        <v>0.082</v>
      </c>
      <c r="AB213" s="125">
        <v>0.07433333333333333</v>
      </c>
      <c r="AC213" s="7">
        <v>0.069</v>
      </c>
      <c r="AD213" s="125">
        <v>0.063</v>
      </c>
      <c r="AE213" s="7">
        <v>0.099</v>
      </c>
      <c r="AF213" s="125">
        <v>0.08</v>
      </c>
      <c r="AY213">
        <v>0.05</v>
      </c>
      <c r="AZ213">
        <v>0.023</v>
      </c>
      <c r="BA213">
        <v>0.009</v>
      </c>
      <c r="BB213">
        <v>0.019</v>
      </c>
    </row>
    <row r="214" spans="2:54" ht="12.75">
      <c r="B214" s="110">
        <v>565</v>
      </c>
      <c r="C214" s="125">
        <v>0.07209</v>
      </c>
      <c r="D214" s="125">
        <v>0.07469</v>
      </c>
      <c r="E214" s="125">
        <v>0.05242</v>
      </c>
      <c r="F214" s="7">
        <v>0.03352</v>
      </c>
      <c r="G214" s="125">
        <v>0.04491</v>
      </c>
      <c r="H214" s="125">
        <v>0.03012</v>
      </c>
      <c r="R214" s="7">
        <v>0.058</v>
      </c>
      <c r="S214" s="7">
        <v>0.033</v>
      </c>
      <c r="T214" s="7">
        <v>0.019</v>
      </c>
      <c r="U214" s="7">
        <v>0.018</v>
      </c>
      <c r="V214" s="7">
        <v>0.017</v>
      </c>
      <c r="W214" s="67">
        <v>0.018</v>
      </c>
      <c r="X214" s="7">
        <v>0.02</v>
      </c>
      <c r="Y214" s="7">
        <v>0.087</v>
      </c>
      <c r="Z214" s="7">
        <v>0.046</v>
      </c>
      <c r="AA214" s="7">
        <v>0.081</v>
      </c>
      <c r="AB214" s="125">
        <v>0.07333333333333333</v>
      </c>
      <c r="AC214" s="7">
        <v>0.069</v>
      </c>
      <c r="AD214" s="125">
        <v>0.063</v>
      </c>
      <c r="AE214" s="7">
        <v>0.098</v>
      </c>
      <c r="AF214" s="125">
        <v>0.07933333333333333</v>
      </c>
      <c r="AY214">
        <v>0.049</v>
      </c>
      <c r="AZ214">
        <v>0.023</v>
      </c>
      <c r="BA214">
        <v>0.009</v>
      </c>
      <c r="BB214">
        <v>0.019</v>
      </c>
    </row>
    <row r="215" spans="2:54" ht="12.75">
      <c r="B215" s="110">
        <v>566</v>
      </c>
      <c r="C215" s="125">
        <v>0.07072</v>
      </c>
      <c r="D215" s="125">
        <v>0.07312</v>
      </c>
      <c r="E215" s="125">
        <v>0.05181</v>
      </c>
      <c r="F215" s="7">
        <v>0.03305</v>
      </c>
      <c r="G215" s="125">
        <v>0.04383</v>
      </c>
      <c r="H215" s="125">
        <v>0.02962</v>
      </c>
      <c r="R215" s="7">
        <v>0.056</v>
      </c>
      <c r="S215" s="7">
        <v>0.032</v>
      </c>
      <c r="T215" s="7">
        <v>0.019</v>
      </c>
      <c r="U215" s="7">
        <v>0.018</v>
      </c>
      <c r="V215" s="7">
        <v>0.016</v>
      </c>
      <c r="W215" s="67">
        <v>0.017666666666666667</v>
      </c>
      <c r="X215" s="7">
        <v>0.02</v>
      </c>
      <c r="Y215" s="7">
        <v>0.087</v>
      </c>
      <c r="Z215" s="7">
        <v>0.044</v>
      </c>
      <c r="AA215" s="7">
        <v>0.081</v>
      </c>
      <c r="AB215" s="125">
        <v>0.073</v>
      </c>
      <c r="AC215" s="7">
        <v>0.068</v>
      </c>
      <c r="AD215" s="125">
        <v>0.06233333333333333</v>
      </c>
      <c r="AE215" s="7">
        <v>0.097</v>
      </c>
      <c r="AF215" s="125">
        <v>0.07833333333333332</v>
      </c>
      <c r="AY215">
        <v>0.048</v>
      </c>
      <c r="AZ215">
        <v>0.021</v>
      </c>
      <c r="BA215">
        <v>0.009</v>
      </c>
      <c r="BB215">
        <v>0.019</v>
      </c>
    </row>
    <row r="216" spans="2:54" ht="12.75">
      <c r="B216" s="110">
        <v>567</v>
      </c>
      <c r="C216" s="125">
        <v>0.06941</v>
      </c>
      <c r="D216" s="125">
        <v>0.07171</v>
      </c>
      <c r="E216" s="125">
        <v>0.05122</v>
      </c>
      <c r="F216" s="7">
        <v>0.03251</v>
      </c>
      <c r="G216" s="125">
        <v>0.04294</v>
      </c>
      <c r="H216" s="125">
        <v>0.02923</v>
      </c>
      <c r="R216" s="7">
        <v>0.055</v>
      </c>
      <c r="S216" s="7">
        <v>0.031</v>
      </c>
      <c r="T216" s="7">
        <v>0.018</v>
      </c>
      <c r="U216" s="7">
        <v>0.017</v>
      </c>
      <c r="V216" s="7">
        <v>0.016</v>
      </c>
      <c r="W216" s="67">
        <v>0.017</v>
      </c>
      <c r="X216" s="7">
        <v>0.02</v>
      </c>
      <c r="Y216" s="7">
        <v>0.087</v>
      </c>
      <c r="Z216" s="7">
        <v>0.043</v>
      </c>
      <c r="AA216" s="7">
        <v>0.08</v>
      </c>
      <c r="AB216" s="125">
        <v>0.07266666666666667</v>
      </c>
      <c r="AC216" s="7">
        <v>0.068</v>
      </c>
      <c r="AD216" s="125">
        <v>0.06233333333333333</v>
      </c>
      <c r="AE216" s="7">
        <v>0.096</v>
      </c>
      <c r="AF216" s="125">
        <v>0.07766666666666666</v>
      </c>
      <c r="AY216">
        <v>0.046</v>
      </c>
      <c r="AZ216">
        <v>0.021</v>
      </c>
      <c r="BA216">
        <v>0.009</v>
      </c>
      <c r="BB216">
        <v>0.019</v>
      </c>
    </row>
    <row r="217" spans="2:54" ht="12.75">
      <c r="B217" s="110">
        <v>568</v>
      </c>
      <c r="C217" s="125">
        <v>0.06816</v>
      </c>
      <c r="D217" s="125">
        <v>0.07033</v>
      </c>
      <c r="E217" s="125">
        <v>0.05065</v>
      </c>
      <c r="F217" s="7">
        <v>0.03191</v>
      </c>
      <c r="G217" s="125">
        <v>0.04196</v>
      </c>
      <c r="H217" s="125">
        <v>0.02896</v>
      </c>
      <c r="R217" s="7">
        <v>0.053</v>
      </c>
      <c r="S217" s="7">
        <v>0.03</v>
      </c>
      <c r="T217" s="7">
        <v>0.018</v>
      </c>
      <c r="U217" s="7">
        <v>0.016</v>
      </c>
      <c r="V217" s="7">
        <v>0.015</v>
      </c>
      <c r="W217" s="67">
        <v>0.016333333333333335</v>
      </c>
      <c r="X217" s="7">
        <v>0.019</v>
      </c>
      <c r="Y217" s="7">
        <v>0.087</v>
      </c>
      <c r="Z217" s="7">
        <v>0.042</v>
      </c>
      <c r="AA217" s="7">
        <v>0.08</v>
      </c>
      <c r="AB217" s="125">
        <v>0.072</v>
      </c>
      <c r="AC217" s="7">
        <v>0.068</v>
      </c>
      <c r="AD217" s="125">
        <v>0.062</v>
      </c>
      <c r="AE217" s="7">
        <v>0.095</v>
      </c>
      <c r="AF217" s="125">
        <v>0.07666666666666666</v>
      </c>
      <c r="AY217">
        <v>0.046</v>
      </c>
      <c r="AZ217">
        <v>0.02</v>
      </c>
      <c r="BA217">
        <v>0.009</v>
      </c>
      <c r="BB217">
        <v>0.019</v>
      </c>
    </row>
    <row r="218" spans="2:54" ht="12.75">
      <c r="B218" s="110">
        <v>569</v>
      </c>
      <c r="C218" s="125">
        <v>0.0669</v>
      </c>
      <c r="D218" s="125">
        <v>0.06885</v>
      </c>
      <c r="E218" s="125">
        <v>0.05011</v>
      </c>
      <c r="F218" s="7">
        <v>0.03155</v>
      </c>
      <c r="G218" s="125">
        <v>0.04113</v>
      </c>
      <c r="H218" s="125">
        <v>0.02869</v>
      </c>
      <c r="R218" s="7">
        <v>0.052</v>
      </c>
      <c r="S218" s="7">
        <v>0.03</v>
      </c>
      <c r="T218" s="7">
        <v>0.018</v>
      </c>
      <c r="U218" s="7">
        <v>0.016</v>
      </c>
      <c r="V218" s="7">
        <v>0.015</v>
      </c>
      <c r="W218" s="67">
        <v>0.016333333333333335</v>
      </c>
      <c r="X218" s="7">
        <v>0.018</v>
      </c>
      <c r="Y218" s="7">
        <v>0.087</v>
      </c>
      <c r="Z218" s="7">
        <v>0.041</v>
      </c>
      <c r="AA218" s="7">
        <v>0.08</v>
      </c>
      <c r="AB218" s="125">
        <v>0.07166666666666667</v>
      </c>
      <c r="AC218" s="7">
        <v>0.068</v>
      </c>
      <c r="AD218" s="125">
        <v>0.06166666666666667</v>
      </c>
      <c r="AE218" s="7">
        <v>0.094</v>
      </c>
      <c r="AF218" s="125">
        <v>0.07566666666666666</v>
      </c>
      <c r="AY218">
        <v>0.045</v>
      </c>
      <c r="AZ218">
        <v>0.019</v>
      </c>
      <c r="BA218">
        <v>0.008</v>
      </c>
      <c r="BB218">
        <v>0.018</v>
      </c>
    </row>
    <row r="219" spans="2:54" ht="12.75">
      <c r="B219" s="110">
        <v>570</v>
      </c>
      <c r="C219" s="125">
        <v>0.06566</v>
      </c>
      <c r="D219" s="125">
        <v>0.06753</v>
      </c>
      <c r="E219" s="125">
        <v>0.0497</v>
      </c>
      <c r="F219" s="7">
        <v>0.03113</v>
      </c>
      <c r="G219" s="125">
        <v>0.04032</v>
      </c>
      <c r="H219" s="125">
        <v>0.02837</v>
      </c>
      <c r="R219" s="7">
        <v>0.051</v>
      </c>
      <c r="S219" s="7">
        <v>0.029</v>
      </c>
      <c r="T219" s="7">
        <v>0.017</v>
      </c>
      <c r="U219" s="7">
        <v>0.016</v>
      </c>
      <c r="V219" s="7">
        <v>0.015</v>
      </c>
      <c r="W219" s="67">
        <v>0.016</v>
      </c>
      <c r="X219" s="7">
        <v>0.018</v>
      </c>
      <c r="Y219" s="7">
        <v>0.087</v>
      </c>
      <c r="Z219" s="7">
        <v>0.04</v>
      </c>
      <c r="AA219" s="7">
        <v>0.079</v>
      </c>
      <c r="AB219" s="125">
        <v>0.071</v>
      </c>
      <c r="AC219" s="7">
        <v>0.067</v>
      </c>
      <c r="AD219" s="125">
        <v>0.06133333333333333</v>
      </c>
      <c r="AE219" s="7">
        <v>0.093</v>
      </c>
      <c r="AF219" s="125">
        <v>0.075</v>
      </c>
      <c r="AY219">
        <v>0.043</v>
      </c>
      <c r="AZ219">
        <v>0.019</v>
      </c>
      <c r="BA219">
        <v>0.008</v>
      </c>
      <c r="BB219">
        <v>0.018</v>
      </c>
    </row>
    <row r="220" spans="2:54" ht="12.75">
      <c r="B220" s="110">
        <v>571</v>
      </c>
      <c r="C220" s="125">
        <v>0.06444</v>
      </c>
      <c r="D220" s="125">
        <v>0.06613</v>
      </c>
      <c r="E220" s="125">
        <v>0.04922</v>
      </c>
      <c r="F220" s="7">
        <v>0.03062</v>
      </c>
      <c r="G220" s="125">
        <v>0.03958</v>
      </c>
      <c r="H220" s="125">
        <v>0.02815</v>
      </c>
      <c r="R220" s="7">
        <v>0.05</v>
      </c>
      <c r="S220" s="7">
        <v>0.029</v>
      </c>
      <c r="T220" s="7">
        <v>0.018</v>
      </c>
      <c r="U220" s="7">
        <v>0.016</v>
      </c>
      <c r="V220" s="7">
        <v>0.015</v>
      </c>
      <c r="W220" s="67">
        <v>0.016333333333333335</v>
      </c>
      <c r="X220" s="7">
        <v>0.019</v>
      </c>
      <c r="Y220" s="7">
        <v>0.086</v>
      </c>
      <c r="Z220" s="7">
        <v>0.039</v>
      </c>
      <c r="AA220" s="7">
        <v>0.079</v>
      </c>
      <c r="AB220" s="125">
        <v>0.07066666666666667</v>
      </c>
      <c r="AC220" s="7">
        <v>0.067</v>
      </c>
      <c r="AD220" s="125">
        <v>0.06133333333333333</v>
      </c>
      <c r="AE220" s="7">
        <v>0.092</v>
      </c>
      <c r="AF220" s="125">
        <v>0.074</v>
      </c>
      <c r="AY220">
        <v>0.043</v>
      </c>
      <c r="AZ220">
        <v>0.018</v>
      </c>
      <c r="BA220">
        <v>0.008</v>
      </c>
      <c r="BB220">
        <v>0.018</v>
      </c>
    </row>
    <row r="221" spans="2:54" ht="12.75">
      <c r="B221" s="110">
        <v>572</v>
      </c>
      <c r="C221" s="125">
        <v>0.06326</v>
      </c>
      <c r="D221" s="125">
        <v>0.06477</v>
      </c>
      <c r="E221" s="125">
        <v>0.04866</v>
      </c>
      <c r="F221" s="7">
        <v>0.03033</v>
      </c>
      <c r="G221" s="125">
        <v>0.03894</v>
      </c>
      <c r="H221" s="125">
        <v>0.02789</v>
      </c>
      <c r="R221" s="7">
        <v>0.049</v>
      </c>
      <c r="S221" s="7">
        <v>0.028</v>
      </c>
      <c r="T221" s="7">
        <v>0.017</v>
      </c>
      <c r="U221" s="7">
        <v>0.016</v>
      </c>
      <c r="V221" s="7">
        <v>0.015</v>
      </c>
      <c r="W221" s="67">
        <v>0.016</v>
      </c>
      <c r="X221" s="7">
        <v>0.019</v>
      </c>
      <c r="Y221" s="7">
        <v>0.087</v>
      </c>
      <c r="Z221" s="7">
        <v>0.038</v>
      </c>
      <c r="AA221" s="7">
        <v>0.078</v>
      </c>
      <c r="AB221" s="125">
        <v>0.07033333333333333</v>
      </c>
      <c r="AC221" s="7">
        <v>0.067</v>
      </c>
      <c r="AD221" s="125">
        <v>0.06133333333333333</v>
      </c>
      <c r="AE221" s="7">
        <v>0.093</v>
      </c>
      <c r="AF221" s="125">
        <v>0.07433333333333332</v>
      </c>
      <c r="AY221">
        <v>0.042</v>
      </c>
      <c r="AZ221">
        <v>0.018</v>
      </c>
      <c r="BA221">
        <v>0.008</v>
      </c>
      <c r="BB221">
        <v>0.018</v>
      </c>
    </row>
    <row r="222" spans="2:54" ht="12.75">
      <c r="B222" s="110">
        <v>573</v>
      </c>
      <c r="C222" s="125">
        <v>0.06222</v>
      </c>
      <c r="D222" s="125">
        <v>0.06338</v>
      </c>
      <c r="E222" s="125">
        <v>0.04825</v>
      </c>
      <c r="F222" s="7">
        <v>0.02996</v>
      </c>
      <c r="G222" s="125">
        <v>0.03822</v>
      </c>
      <c r="H222" s="125">
        <v>0.02755</v>
      </c>
      <c r="R222" s="7">
        <v>0.048</v>
      </c>
      <c r="S222" s="7">
        <v>0.028</v>
      </c>
      <c r="T222" s="7">
        <v>0.017</v>
      </c>
      <c r="U222" s="7">
        <v>0.016</v>
      </c>
      <c r="V222" s="7">
        <v>0.014</v>
      </c>
      <c r="W222" s="67">
        <v>0.015666666666666666</v>
      </c>
      <c r="X222" s="7">
        <v>0.019</v>
      </c>
      <c r="Y222" s="7">
        <v>0.086</v>
      </c>
      <c r="Z222" s="7">
        <v>0.037</v>
      </c>
      <c r="AA222" s="7">
        <v>0.078</v>
      </c>
      <c r="AB222" s="125">
        <v>0.07033333333333333</v>
      </c>
      <c r="AC222" s="7">
        <v>0.068</v>
      </c>
      <c r="AD222" s="125">
        <v>0.06133333333333333</v>
      </c>
      <c r="AE222" s="7">
        <v>0.093</v>
      </c>
      <c r="AF222" s="125">
        <v>0.074</v>
      </c>
      <c r="AY222">
        <v>0.041</v>
      </c>
      <c r="AZ222">
        <v>0.018</v>
      </c>
      <c r="BA222">
        <v>0.007</v>
      </c>
      <c r="BB222">
        <v>0.018</v>
      </c>
    </row>
    <row r="223" spans="2:54" ht="12.75">
      <c r="B223" s="110">
        <v>574</v>
      </c>
      <c r="C223" s="125">
        <v>0.06107</v>
      </c>
      <c r="D223" s="125">
        <v>0.06225</v>
      </c>
      <c r="E223" s="125">
        <v>0.04783</v>
      </c>
      <c r="F223" s="7">
        <v>0.02961</v>
      </c>
      <c r="G223" s="125">
        <v>0.03742</v>
      </c>
      <c r="H223" s="125">
        <v>0.02736</v>
      </c>
      <c r="R223" s="7">
        <v>0.047</v>
      </c>
      <c r="S223" s="7">
        <v>0.027</v>
      </c>
      <c r="T223" s="7">
        <v>0.017</v>
      </c>
      <c r="U223" s="7">
        <v>0.016</v>
      </c>
      <c r="V223" s="7">
        <v>0.014</v>
      </c>
      <c r="W223" s="67">
        <v>0.015666666666666666</v>
      </c>
      <c r="X223" s="7">
        <v>0.018</v>
      </c>
      <c r="Y223" s="7">
        <v>0.086</v>
      </c>
      <c r="Z223" s="7">
        <v>0.036</v>
      </c>
      <c r="AA223" s="7">
        <v>0.078</v>
      </c>
      <c r="AB223" s="125">
        <v>0.07033333333333333</v>
      </c>
      <c r="AC223" s="7">
        <v>0.068</v>
      </c>
      <c r="AD223" s="125">
        <v>0.06166666666666667</v>
      </c>
      <c r="AE223" s="7">
        <v>0.093</v>
      </c>
      <c r="AF223" s="125">
        <v>0.07366666666666667</v>
      </c>
      <c r="AY223">
        <v>0.039</v>
      </c>
      <c r="AZ223">
        <v>0.017</v>
      </c>
      <c r="BA223">
        <v>0.007</v>
      </c>
      <c r="BB223">
        <v>0.018</v>
      </c>
    </row>
    <row r="224" spans="2:54" ht="12.75">
      <c r="B224" s="110">
        <v>575</v>
      </c>
      <c r="C224" s="125">
        <v>0.05998</v>
      </c>
      <c r="D224" s="125">
        <v>0.06114</v>
      </c>
      <c r="E224" s="125">
        <v>0.04749</v>
      </c>
      <c r="F224" s="7">
        <v>0.02932</v>
      </c>
      <c r="G224" s="125">
        <v>0.03681</v>
      </c>
      <c r="H224" s="125">
        <v>0.02718</v>
      </c>
      <c r="R224" s="7">
        <v>0.046</v>
      </c>
      <c r="S224" s="7">
        <v>0.027</v>
      </c>
      <c r="T224" s="7">
        <v>0.016</v>
      </c>
      <c r="U224" s="7">
        <v>0.016</v>
      </c>
      <c r="V224" s="7">
        <v>0.014</v>
      </c>
      <c r="W224" s="67">
        <v>0.015333333333333332</v>
      </c>
      <c r="X224" s="7">
        <v>0.018</v>
      </c>
      <c r="Y224" s="7">
        <v>0.086</v>
      </c>
      <c r="Z224" s="7">
        <v>0.035</v>
      </c>
      <c r="AA224" s="7">
        <v>0.078</v>
      </c>
      <c r="AB224" s="125">
        <v>0.07</v>
      </c>
      <c r="AC224" s="7">
        <v>0.068</v>
      </c>
      <c r="AD224" s="125">
        <v>0.06166666666666667</v>
      </c>
      <c r="AE224" s="7">
        <v>0.092</v>
      </c>
      <c r="AF224" s="125">
        <v>0.07333333333333333</v>
      </c>
      <c r="AY224">
        <v>0.038</v>
      </c>
      <c r="AZ224">
        <v>0.016</v>
      </c>
      <c r="BA224">
        <v>0.007</v>
      </c>
      <c r="BB224">
        <v>0.017</v>
      </c>
    </row>
    <row r="225" spans="2:54" ht="12.75">
      <c r="B225" s="110">
        <v>576</v>
      </c>
      <c r="C225" s="125">
        <v>0.05908</v>
      </c>
      <c r="D225" s="125">
        <v>0.05982</v>
      </c>
      <c r="E225" s="125">
        <v>0.04696</v>
      </c>
      <c r="F225" s="7">
        <v>0.02899</v>
      </c>
      <c r="G225" s="125">
        <v>0.03625</v>
      </c>
      <c r="H225" s="125">
        <v>0.02709</v>
      </c>
      <c r="R225" s="7">
        <v>0.046</v>
      </c>
      <c r="S225" s="7">
        <v>0.026</v>
      </c>
      <c r="T225" s="7">
        <v>0.017</v>
      </c>
      <c r="U225" s="7">
        <v>0.016</v>
      </c>
      <c r="V225" s="7">
        <v>0.014</v>
      </c>
      <c r="W225" s="67">
        <v>0.015666666666666666</v>
      </c>
      <c r="X225" s="7">
        <v>0.018</v>
      </c>
      <c r="Y225" s="7">
        <v>0.086</v>
      </c>
      <c r="Z225" s="7">
        <v>0.034</v>
      </c>
      <c r="AA225" s="7">
        <v>0.078</v>
      </c>
      <c r="AB225" s="125">
        <v>0.07</v>
      </c>
      <c r="AC225" s="7">
        <v>0.068</v>
      </c>
      <c r="AD225" s="125">
        <v>0.06166666666666667</v>
      </c>
      <c r="AE225" s="7">
        <v>0.091</v>
      </c>
      <c r="AF225" s="125">
        <v>0.07266666666666667</v>
      </c>
      <c r="AY225">
        <v>0.038</v>
      </c>
      <c r="AZ225">
        <v>0.016</v>
      </c>
      <c r="BA225">
        <v>0.007</v>
      </c>
      <c r="BB225">
        <v>0.017</v>
      </c>
    </row>
    <row r="226" spans="2:54" ht="12.75">
      <c r="B226" s="110">
        <v>577</v>
      </c>
      <c r="C226" s="125">
        <v>0.05814</v>
      </c>
      <c r="D226" s="125">
        <v>0.05892</v>
      </c>
      <c r="E226" s="125">
        <v>0.04666</v>
      </c>
      <c r="F226" s="7">
        <v>0.02868</v>
      </c>
      <c r="G226" s="125">
        <v>0.03567</v>
      </c>
      <c r="H226" s="125">
        <v>0.02685</v>
      </c>
      <c r="R226" s="7">
        <v>0.045</v>
      </c>
      <c r="S226" s="7">
        <v>0.026</v>
      </c>
      <c r="T226" s="7">
        <v>0.016</v>
      </c>
      <c r="U226" s="7">
        <v>0.015</v>
      </c>
      <c r="V226" s="7">
        <v>0.014</v>
      </c>
      <c r="W226" s="67">
        <v>0.015</v>
      </c>
      <c r="X226" s="7">
        <v>0.018</v>
      </c>
      <c r="Y226" s="7">
        <v>0.086</v>
      </c>
      <c r="Z226" s="7">
        <v>0.034</v>
      </c>
      <c r="AA226" s="7">
        <v>0.078</v>
      </c>
      <c r="AB226" s="125">
        <v>0.06966666666666667</v>
      </c>
      <c r="AC226" s="7">
        <v>0.068</v>
      </c>
      <c r="AD226" s="125">
        <v>0.06166666666666667</v>
      </c>
      <c r="AE226" s="7">
        <v>0.091</v>
      </c>
      <c r="AF226" s="125">
        <v>0.07233333333333333</v>
      </c>
      <c r="AY226">
        <v>0.037</v>
      </c>
      <c r="AZ226">
        <v>0.016</v>
      </c>
      <c r="BA226">
        <v>0.007</v>
      </c>
      <c r="BB226">
        <v>0.018</v>
      </c>
    </row>
    <row r="227" spans="2:54" ht="12.75">
      <c r="B227" s="110">
        <v>578</v>
      </c>
      <c r="C227" s="125">
        <v>0.05709</v>
      </c>
      <c r="D227" s="125">
        <v>0.05784</v>
      </c>
      <c r="E227" s="125">
        <v>0.04631</v>
      </c>
      <c r="F227" s="7">
        <v>0.02846</v>
      </c>
      <c r="G227" s="125">
        <v>0.03513</v>
      </c>
      <c r="H227" s="125">
        <v>0.02663</v>
      </c>
      <c r="R227" s="7">
        <v>0.044</v>
      </c>
      <c r="S227" s="7">
        <v>0.025</v>
      </c>
      <c r="T227" s="7">
        <v>0.016</v>
      </c>
      <c r="U227" s="7">
        <v>0.015</v>
      </c>
      <c r="V227" s="7">
        <v>0.014</v>
      </c>
      <c r="W227" s="67">
        <v>0.015</v>
      </c>
      <c r="X227" s="7">
        <v>0.018</v>
      </c>
      <c r="Y227" s="7">
        <v>0.087</v>
      </c>
      <c r="Z227" s="7">
        <v>0.033</v>
      </c>
      <c r="AA227" s="7">
        <v>0.078</v>
      </c>
      <c r="AB227" s="125">
        <v>0.06966666666666667</v>
      </c>
      <c r="AC227" s="7">
        <v>0.068</v>
      </c>
      <c r="AD227" s="125">
        <v>0.062</v>
      </c>
      <c r="AE227" s="7">
        <v>0.091</v>
      </c>
      <c r="AF227" s="125">
        <v>0.07233333333333333</v>
      </c>
      <c r="AY227">
        <v>0.036</v>
      </c>
      <c r="AZ227">
        <v>0.015</v>
      </c>
      <c r="BA227">
        <v>0.007</v>
      </c>
      <c r="BB227">
        <v>0.017</v>
      </c>
    </row>
    <row r="228" spans="2:54" ht="12.75">
      <c r="B228" s="110">
        <v>579</v>
      </c>
      <c r="C228" s="125">
        <v>0.05627</v>
      </c>
      <c r="D228" s="125">
        <v>0.05686</v>
      </c>
      <c r="E228" s="125">
        <v>0.0459</v>
      </c>
      <c r="F228" s="7">
        <v>0.02822</v>
      </c>
      <c r="G228" s="125">
        <v>0.03464</v>
      </c>
      <c r="H228" s="125">
        <v>0.02649</v>
      </c>
      <c r="R228" s="7">
        <v>0.043</v>
      </c>
      <c r="S228" s="7">
        <v>0.025</v>
      </c>
      <c r="T228" s="7">
        <v>0.016</v>
      </c>
      <c r="U228" s="7">
        <v>0.015</v>
      </c>
      <c r="V228" s="7">
        <v>0.014</v>
      </c>
      <c r="W228" s="67">
        <v>0.015</v>
      </c>
      <c r="X228" s="7">
        <v>0.018</v>
      </c>
      <c r="Y228" s="7">
        <v>0.087</v>
      </c>
      <c r="Z228" s="7">
        <v>0.032</v>
      </c>
      <c r="AA228" s="7">
        <v>0.077</v>
      </c>
      <c r="AB228" s="125">
        <v>0.06933333333333333</v>
      </c>
      <c r="AC228" s="7">
        <v>0.068</v>
      </c>
      <c r="AD228" s="125">
        <v>0.06166666666666667</v>
      </c>
      <c r="AE228" s="7">
        <v>0.09</v>
      </c>
      <c r="AF228" s="125">
        <v>0.072</v>
      </c>
      <c r="AY228">
        <v>0.035</v>
      </c>
      <c r="AZ228">
        <v>0.015</v>
      </c>
      <c r="BA228">
        <v>0.007</v>
      </c>
      <c r="BB228">
        <v>0.017</v>
      </c>
    </row>
    <row r="229" spans="2:54" ht="12.75">
      <c r="B229" s="110">
        <v>580</v>
      </c>
      <c r="C229" s="125">
        <v>0.05537</v>
      </c>
      <c r="D229" s="125">
        <v>0.0559</v>
      </c>
      <c r="E229" s="125">
        <v>0.04555</v>
      </c>
      <c r="F229" s="7">
        <v>0.02807</v>
      </c>
      <c r="G229" s="125">
        <v>0.03418</v>
      </c>
      <c r="H229" s="125">
        <v>0.02629</v>
      </c>
      <c r="R229" s="7">
        <v>0.042</v>
      </c>
      <c r="S229" s="7">
        <v>0.025</v>
      </c>
      <c r="T229" s="7">
        <v>0.016</v>
      </c>
      <c r="U229" s="7">
        <v>0.015</v>
      </c>
      <c r="V229" s="7">
        <v>0.014</v>
      </c>
      <c r="W229" s="67">
        <v>0.015</v>
      </c>
      <c r="X229" s="7">
        <v>0.018</v>
      </c>
      <c r="Y229" s="7">
        <v>0.087</v>
      </c>
      <c r="Z229" s="7">
        <v>0.031</v>
      </c>
      <c r="AA229" s="7">
        <v>0.077</v>
      </c>
      <c r="AB229" s="125">
        <v>0.06899999999999999</v>
      </c>
      <c r="AC229" s="7">
        <v>0.068</v>
      </c>
      <c r="AD229" s="125">
        <v>0.06133333333333333</v>
      </c>
      <c r="AE229" s="7">
        <v>0.09</v>
      </c>
      <c r="AF229" s="125">
        <v>0.07166666666666667</v>
      </c>
      <c r="AY229">
        <v>0.035</v>
      </c>
      <c r="AZ229">
        <v>0.015</v>
      </c>
      <c r="BA229">
        <v>0.007</v>
      </c>
      <c r="BB229">
        <v>0.017</v>
      </c>
    </row>
    <row r="230" spans="2:54" ht="12.75">
      <c r="B230" s="110">
        <v>581</v>
      </c>
      <c r="C230" s="125">
        <v>0.05454</v>
      </c>
      <c r="D230" s="125">
        <v>0.05495</v>
      </c>
      <c r="E230" s="125">
        <v>0.04532</v>
      </c>
      <c r="F230" s="7">
        <v>0.02791</v>
      </c>
      <c r="G230" s="125">
        <v>0.03384</v>
      </c>
      <c r="H230" s="125">
        <v>0.0262</v>
      </c>
      <c r="R230" s="7">
        <v>0.041</v>
      </c>
      <c r="S230" s="7">
        <v>0.025</v>
      </c>
      <c r="T230" s="7">
        <v>0.016</v>
      </c>
      <c r="U230" s="7">
        <v>0.015</v>
      </c>
      <c r="V230" s="7">
        <v>0.014</v>
      </c>
      <c r="W230" s="67">
        <v>0.015</v>
      </c>
      <c r="X230" s="7">
        <v>0.018</v>
      </c>
      <c r="Y230" s="7">
        <v>0.087</v>
      </c>
      <c r="Z230" s="7">
        <v>0.031</v>
      </c>
      <c r="AA230" s="7">
        <v>0.078</v>
      </c>
      <c r="AB230" s="125">
        <v>0.06966666666666667</v>
      </c>
      <c r="AC230" s="7">
        <v>0.068</v>
      </c>
      <c r="AD230" s="125">
        <v>0.06166666666666667</v>
      </c>
      <c r="AE230" s="7">
        <v>0.089</v>
      </c>
      <c r="AF230" s="125">
        <v>0.07133333333333333</v>
      </c>
      <c r="AY230">
        <v>0.034</v>
      </c>
      <c r="AZ230">
        <v>0.014</v>
      </c>
      <c r="BA230">
        <v>0.006</v>
      </c>
      <c r="BB230">
        <v>0.017</v>
      </c>
    </row>
    <row r="231" spans="2:54" ht="12.75">
      <c r="B231" s="110">
        <v>582</v>
      </c>
      <c r="C231" s="125">
        <v>0.05385</v>
      </c>
      <c r="D231" s="125">
        <v>0.05399</v>
      </c>
      <c r="E231" s="125">
        <v>0.04501</v>
      </c>
      <c r="F231" s="7">
        <v>0.0277</v>
      </c>
      <c r="G231" s="125">
        <v>0.03329</v>
      </c>
      <c r="H231" s="125">
        <v>0.02606</v>
      </c>
      <c r="R231" s="7">
        <v>0.04</v>
      </c>
      <c r="S231" s="7">
        <v>0.024</v>
      </c>
      <c r="T231" s="7">
        <v>0.016</v>
      </c>
      <c r="U231" s="7">
        <v>0.015</v>
      </c>
      <c r="V231" s="7">
        <v>0.013</v>
      </c>
      <c r="W231" s="67">
        <v>0.014666666666666666</v>
      </c>
      <c r="X231" s="7">
        <v>0.018</v>
      </c>
      <c r="Y231" s="7">
        <v>0.088</v>
      </c>
      <c r="Z231" s="7">
        <v>0.03</v>
      </c>
      <c r="AA231" s="7">
        <v>0.078</v>
      </c>
      <c r="AB231" s="125">
        <v>0.06966666666666667</v>
      </c>
      <c r="AC231" s="7">
        <v>0.068</v>
      </c>
      <c r="AD231" s="125">
        <v>0.062</v>
      </c>
      <c r="AE231" s="7">
        <v>0.09</v>
      </c>
      <c r="AF231" s="125">
        <v>0.07133333333333333</v>
      </c>
      <c r="AY231">
        <v>0.034</v>
      </c>
      <c r="AZ231">
        <v>0.014</v>
      </c>
      <c r="BA231">
        <v>0.006</v>
      </c>
      <c r="BB231">
        <v>0.017</v>
      </c>
    </row>
    <row r="232" spans="2:54" ht="12.75">
      <c r="B232" s="110">
        <v>583</v>
      </c>
      <c r="C232" s="125">
        <v>0.05311</v>
      </c>
      <c r="D232" s="125">
        <v>0.05328</v>
      </c>
      <c r="E232" s="125">
        <v>0.04465</v>
      </c>
      <c r="F232" s="7">
        <v>0.02756</v>
      </c>
      <c r="G232" s="125">
        <v>0.03289</v>
      </c>
      <c r="H232" s="125">
        <v>0.02599</v>
      </c>
      <c r="R232" s="7">
        <v>0.04</v>
      </c>
      <c r="S232" s="7">
        <v>0.024</v>
      </c>
      <c r="T232" s="7">
        <v>0.016</v>
      </c>
      <c r="U232" s="7">
        <v>0.015</v>
      </c>
      <c r="V232" s="7">
        <v>0.013</v>
      </c>
      <c r="W232" s="67">
        <v>0.014666666666666666</v>
      </c>
      <c r="X232" s="7">
        <v>0.018</v>
      </c>
      <c r="Y232" s="7">
        <v>0.087</v>
      </c>
      <c r="Z232" s="7">
        <v>0.029</v>
      </c>
      <c r="AA232" s="7">
        <v>0.079</v>
      </c>
      <c r="AB232" s="125">
        <v>0.07</v>
      </c>
      <c r="AC232" s="7">
        <v>0.069</v>
      </c>
      <c r="AD232" s="125">
        <v>0.06233333333333333</v>
      </c>
      <c r="AE232" s="7">
        <v>0.09</v>
      </c>
      <c r="AF232" s="125">
        <v>0.07133333333333333</v>
      </c>
      <c r="AY232">
        <v>0.033</v>
      </c>
      <c r="AZ232">
        <v>0.014</v>
      </c>
      <c r="BA232">
        <v>0.006</v>
      </c>
      <c r="BB232">
        <v>0.017</v>
      </c>
    </row>
    <row r="233" spans="2:54" ht="12.75">
      <c r="B233" s="110">
        <v>584</v>
      </c>
      <c r="C233" s="125">
        <v>0.05231</v>
      </c>
      <c r="D233" s="125">
        <v>0.05245</v>
      </c>
      <c r="E233" s="125">
        <v>0.0443</v>
      </c>
      <c r="F233" s="7">
        <v>0.02727</v>
      </c>
      <c r="G233" s="125">
        <v>0.0325</v>
      </c>
      <c r="H233" s="125">
        <v>0.02577</v>
      </c>
      <c r="R233" s="7">
        <v>0.039</v>
      </c>
      <c r="S233" s="7">
        <v>0.023</v>
      </c>
      <c r="T233" s="7">
        <v>0.016</v>
      </c>
      <c r="U233" s="7">
        <v>0.015</v>
      </c>
      <c r="V233" s="7">
        <v>0.014</v>
      </c>
      <c r="W233" s="67">
        <v>0.015</v>
      </c>
      <c r="X233" s="7">
        <v>0.018</v>
      </c>
      <c r="Y233" s="7">
        <v>0.086</v>
      </c>
      <c r="Z233" s="7">
        <v>0.029</v>
      </c>
      <c r="AA233" s="7">
        <v>0.078</v>
      </c>
      <c r="AB233" s="125">
        <v>0.06966666666666667</v>
      </c>
      <c r="AC233" s="7">
        <v>0.069</v>
      </c>
      <c r="AD233" s="125">
        <v>0.06233333333333333</v>
      </c>
      <c r="AE233" s="7">
        <v>0.089</v>
      </c>
      <c r="AF233" s="125">
        <v>0.071</v>
      </c>
      <c r="AY233">
        <v>0.032</v>
      </c>
      <c r="AZ233">
        <v>0.014</v>
      </c>
      <c r="BA233">
        <v>0.006</v>
      </c>
      <c r="BB233">
        <v>0.017</v>
      </c>
    </row>
    <row r="234" spans="2:54" ht="12.75">
      <c r="B234" s="110">
        <v>585</v>
      </c>
      <c r="C234" s="125">
        <v>0.05174</v>
      </c>
      <c r="D234" s="125">
        <v>0.05168</v>
      </c>
      <c r="E234" s="125">
        <v>0.04405</v>
      </c>
      <c r="F234" s="7">
        <v>0.02717</v>
      </c>
      <c r="G234" s="125">
        <v>0.03217</v>
      </c>
      <c r="H234" s="125">
        <v>0.02583</v>
      </c>
      <c r="R234" s="7">
        <v>0.039</v>
      </c>
      <c r="S234" s="7">
        <v>0.023</v>
      </c>
      <c r="T234" s="7">
        <v>0.016</v>
      </c>
      <c r="U234" s="7">
        <v>0.015</v>
      </c>
      <c r="V234" s="7">
        <v>0.013</v>
      </c>
      <c r="W234" s="67">
        <v>0.014666666666666666</v>
      </c>
      <c r="X234" s="7">
        <v>0.018</v>
      </c>
      <c r="Y234" s="7">
        <v>0.086</v>
      </c>
      <c r="Z234" s="7">
        <v>0.029</v>
      </c>
      <c r="AA234" s="7">
        <v>0.077</v>
      </c>
      <c r="AB234" s="125">
        <v>0.06899999999999999</v>
      </c>
      <c r="AC234" s="7">
        <v>0.069</v>
      </c>
      <c r="AD234" s="125">
        <v>0.06233333333333333</v>
      </c>
      <c r="AE234" s="7">
        <v>0.088</v>
      </c>
      <c r="AF234" s="125">
        <v>0.07</v>
      </c>
      <c r="AY234">
        <v>0.032</v>
      </c>
      <c r="AZ234">
        <v>0.013</v>
      </c>
      <c r="BA234">
        <v>0.006</v>
      </c>
      <c r="BB234">
        <v>0.017</v>
      </c>
    </row>
    <row r="235" spans="2:54" ht="12.75">
      <c r="B235" s="110">
        <v>586</v>
      </c>
      <c r="C235" s="125">
        <v>0.05111</v>
      </c>
      <c r="D235" s="125">
        <v>0.05103</v>
      </c>
      <c r="E235" s="125">
        <v>0.04376</v>
      </c>
      <c r="F235" s="7">
        <v>0.027</v>
      </c>
      <c r="G235" s="125">
        <v>0.03194</v>
      </c>
      <c r="H235" s="125">
        <v>0.02568</v>
      </c>
      <c r="R235" s="7">
        <v>0.039</v>
      </c>
      <c r="S235" s="7">
        <v>0.023</v>
      </c>
      <c r="T235" s="7">
        <v>0.016</v>
      </c>
      <c r="U235" s="7">
        <v>0.015</v>
      </c>
      <c r="V235" s="7">
        <v>0.014</v>
      </c>
      <c r="W235" s="67">
        <v>0.015</v>
      </c>
      <c r="X235" s="7">
        <v>0.018</v>
      </c>
      <c r="Y235" s="7">
        <v>0.086</v>
      </c>
      <c r="Z235" s="7">
        <v>0.028</v>
      </c>
      <c r="AA235" s="7">
        <v>0.077</v>
      </c>
      <c r="AB235" s="125">
        <v>0.06933333333333333</v>
      </c>
      <c r="AC235" s="7">
        <v>0.069</v>
      </c>
      <c r="AD235" s="125">
        <v>0.06233333333333333</v>
      </c>
      <c r="AE235" s="7">
        <v>0.088</v>
      </c>
      <c r="AF235" s="125">
        <v>0.07</v>
      </c>
      <c r="AY235">
        <v>0.032</v>
      </c>
      <c r="AZ235">
        <v>0.013</v>
      </c>
      <c r="BA235">
        <v>0.006</v>
      </c>
      <c r="BB235">
        <v>0.017</v>
      </c>
    </row>
    <row r="236" spans="2:54" ht="12.75">
      <c r="B236" s="110">
        <v>587</v>
      </c>
      <c r="C236" s="125">
        <v>0.05038</v>
      </c>
      <c r="D236" s="125">
        <v>0.05032</v>
      </c>
      <c r="E236" s="125">
        <v>0.04353</v>
      </c>
      <c r="F236" s="7">
        <v>0.02693</v>
      </c>
      <c r="G236" s="125">
        <v>0.03162</v>
      </c>
      <c r="H236" s="125">
        <v>0.02548</v>
      </c>
      <c r="R236" s="7">
        <v>0.038</v>
      </c>
      <c r="S236" s="7">
        <v>0.023</v>
      </c>
      <c r="T236" s="7">
        <v>0.016</v>
      </c>
      <c r="U236" s="7">
        <v>0.015</v>
      </c>
      <c r="V236" s="7">
        <v>0.013</v>
      </c>
      <c r="W236" s="67">
        <v>0.014666666666666666</v>
      </c>
      <c r="X236" s="7">
        <v>0.018</v>
      </c>
      <c r="Y236" s="7">
        <v>0.087</v>
      </c>
      <c r="Z236" s="7">
        <v>0.028</v>
      </c>
      <c r="AA236" s="7">
        <v>0.078</v>
      </c>
      <c r="AB236" s="125">
        <v>0.06966666666666667</v>
      </c>
      <c r="AC236" s="7">
        <v>0.069</v>
      </c>
      <c r="AD236" s="125">
        <v>0.06233333333333333</v>
      </c>
      <c r="AE236" s="7">
        <v>0.089</v>
      </c>
      <c r="AF236" s="125">
        <v>0.07033333333333333</v>
      </c>
      <c r="AY236">
        <v>0.031</v>
      </c>
      <c r="AZ236">
        <v>0.013</v>
      </c>
      <c r="BA236">
        <v>0.006</v>
      </c>
      <c r="BB236">
        <v>0.017</v>
      </c>
    </row>
    <row r="237" spans="2:54" ht="12.75">
      <c r="B237" s="110">
        <v>588</v>
      </c>
      <c r="C237" s="125">
        <v>0.04982</v>
      </c>
      <c r="D237" s="125">
        <v>0.04965</v>
      </c>
      <c r="E237" s="125">
        <v>0.04321</v>
      </c>
      <c r="F237" s="7">
        <v>0.02686</v>
      </c>
      <c r="G237" s="125">
        <v>0.03128</v>
      </c>
      <c r="H237" s="125">
        <v>0.02555</v>
      </c>
      <c r="R237" s="7">
        <v>0.038</v>
      </c>
      <c r="S237" s="7">
        <v>0.023</v>
      </c>
      <c r="T237" s="7">
        <v>0.015</v>
      </c>
      <c r="U237" s="7">
        <v>0.015</v>
      </c>
      <c r="V237" s="7">
        <v>0.013</v>
      </c>
      <c r="W237" s="67">
        <v>0.014333333333333332</v>
      </c>
      <c r="X237" s="7">
        <v>0.018</v>
      </c>
      <c r="Y237" s="7">
        <v>0.087</v>
      </c>
      <c r="Z237" s="7">
        <v>0.027</v>
      </c>
      <c r="AA237" s="7">
        <v>0.078</v>
      </c>
      <c r="AB237" s="125">
        <v>0.06933333333333333</v>
      </c>
      <c r="AC237" s="7">
        <v>0.07</v>
      </c>
      <c r="AD237" s="125">
        <v>0.06266666666666666</v>
      </c>
      <c r="AE237" s="7">
        <v>0.089</v>
      </c>
      <c r="AF237" s="125">
        <v>0.07033333333333333</v>
      </c>
      <c r="AY237">
        <v>0.03</v>
      </c>
      <c r="AZ237">
        <v>0.013</v>
      </c>
      <c r="BA237">
        <v>0.006</v>
      </c>
      <c r="BB237">
        <v>0.017</v>
      </c>
    </row>
    <row r="238" spans="2:54" ht="12.75">
      <c r="B238" s="110">
        <v>589</v>
      </c>
      <c r="C238" s="125">
        <v>0.04936</v>
      </c>
      <c r="D238" s="125">
        <v>0.04897</v>
      </c>
      <c r="E238" s="125">
        <v>0.0429</v>
      </c>
      <c r="F238" s="7">
        <v>0.02667</v>
      </c>
      <c r="G238" s="125">
        <v>0.03109</v>
      </c>
      <c r="H238" s="125">
        <v>0.02558</v>
      </c>
      <c r="R238" s="7">
        <v>0.037</v>
      </c>
      <c r="S238" s="7">
        <v>0.022</v>
      </c>
      <c r="T238" s="7">
        <v>0.015</v>
      </c>
      <c r="U238" s="7">
        <v>0.015</v>
      </c>
      <c r="V238" s="7">
        <v>0.013</v>
      </c>
      <c r="W238" s="67">
        <v>0.014333333333333332</v>
      </c>
      <c r="X238" s="7">
        <v>0.018</v>
      </c>
      <c r="Y238" s="7">
        <v>0.087</v>
      </c>
      <c r="Z238" s="7">
        <v>0.026</v>
      </c>
      <c r="AA238" s="7">
        <v>0.078</v>
      </c>
      <c r="AB238" s="125">
        <v>0.06933333333333333</v>
      </c>
      <c r="AC238" s="7">
        <v>0.069</v>
      </c>
      <c r="AD238" s="125">
        <v>0.06233333333333333</v>
      </c>
      <c r="AE238" s="7">
        <v>0.088</v>
      </c>
      <c r="AF238" s="125">
        <v>0.07</v>
      </c>
      <c r="AY238">
        <v>0.03</v>
      </c>
      <c r="AZ238">
        <v>0.013</v>
      </c>
      <c r="BA238">
        <v>0.006</v>
      </c>
      <c r="BB238">
        <v>0.017</v>
      </c>
    </row>
    <row r="239" spans="2:54" ht="12.75">
      <c r="B239" s="110">
        <v>590</v>
      </c>
      <c r="C239" s="125">
        <v>0.04876</v>
      </c>
      <c r="D239" s="125">
        <v>0.04837</v>
      </c>
      <c r="E239" s="125">
        <v>0.04256</v>
      </c>
      <c r="F239" s="7">
        <v>0.02651</v>
      </c>
      <c r="G239" s="125">
        <v>0.03081</v>
      </c>
      <c r="H239" s="125">
        <v>0.02548</v>
      </c>
      <c r="R239" s="7">
        <v>0.036</v>
      </c>
      <c r="S239" s="7">
        <v>0.022</v>
      </c>
      <c r="T239" s="7">
        <v>0.015</v>
      </c>
      <c r="U239" s="7">
        <v>0.015</v>
      </c>
      <c r="V239" s="7">
        <v>0.013</v>
      </c>
      <c r="W239" s="67">
        <v>0.014333333333333332</v>
      </c>
      <c r="X239" s="7">
        <v>0.018</v>
      </c>
      <c r="Y239" s="7">
        <v>0.086</v>
      </c>
      <c r="Z239" s="7">
        <v>0.025</v>
      </c>
      <c r="AA239" s="7">
        <v>0.078</v>
      </c>
      <c r="AB239" s="125">
        <v>0.06933333333333333</v>
      </c>
      <c r="AC239" s="7">
        <v>0.069</v>
      </c>
      <c r="AD239" s="125">
        <v>0.06266666666666666</v>
      </c>
      <c r="AE239" s="7">
        <v>0.088</v>
      </c>
      <c r="AF239" s="125">
        <v>0.07</v>
      </c>
      <c r="AY239">
        <v>0.03</v>
      </c>
      <c r="AZ239">
        <v>0.013</v>
      </c>
      <c r="BA239">
        <v>0.006</v>
      </c>
      <c r="BB239">
        <v>0.017</v>
      </c>
    </row>
    <row r="240" spans="2:54" ht="12.75">
      <c r="B240" s="110">
        <v>591</v>
      </c>
      <c r="C240" s="125">
        <v>0.04828</v>
      </c>
      <c r="D240" s="125">
        <v>0.04781</v>
      </c>
      <c r="E240" s="125">
        <v>0.04239</v>
      </c>
      <c r="F240" s="7">
        <v>0.02642</v>
      </c>
      <c r="G240" s="125">
        <v>0.0306</v>
      </c>
      <c r="H240" s="125">
        <v>0.02536</v>
      </c>
      <c r="R240" s="7">
        <v>0.036</v>
      </c>
      <c r="S240" s="7">
        <v>0.022</v>
      </c>
      <c r="T240" s="7">
        <v>0.016</v>
      </c>
      <c r="U240" s="7">
        <v>0.015</v>
      </c>
      <c r="V240" s="7">
        <v>0.013</v>
      </c>
      <c r="W240" s="67">
        <v>0.014666666666666666</v>
      </c>
      <c r="X240" s="7">
        <v>0.018</v>
      </c>
      <c r="Y240" s="7">
        <v>0.087</v>
      </c>
      <c r="Z240" s="7">
        <v>0.025</v>
      </c>
      <c r="AA240" s="7">
        <v>0.078</v>
      </c>
      <c r="AB240" s="125">
        <v>0.06966666666666667</v>
      </c>
      <c r="AC240" s="7">
        <v>0.07</v>
      </c>
      <c r="AD240" s="125">
        <v>0.063</v>
      </c>
      <c r="AE240" s="7">
        <v>0.088</v>
      </c>
      <c r="AF240" s="125">
        <v>0.07</v>
      </c>
      <c r="AY240">
        <v>0.029</v>
      </c>
      <c r="AZ240">
        <v>0.012</v>
      </c>
      <c r="BA240">
        <v>0.006</v>
      </c>
      <c r="BB240">
        <v>0.017</v>
      </c>
    </row>
    <row r="241" spans="2:54" ht="12.75">
      <c r="B241" s="110">
        <v>592</v>
      </c>
      <c r="C241" s="125">
        <v>0.04781</v>
      </c>
      <c r="D241" s="125">
        <v>0.04709</v>
      </c>
      <c r="E241" s="125">
        <v>0.04211</v>
      </c>
      <c r="F241" s="7">
        <v>0.02629</v>
      </c>
      <c r="G241" s="125">
        <v>0.03051</v>
      </c>
      <c r="H241" s="125">
        <v>0.0253</v>
      </c>
      <c r="R241" s="7">
        <v>0.036</v>
      </c>
      <c r="S241" s="7">
        <v>0.022</v>
      </c>
      <c r="T241" s="7">
        <v>0.016</v>
      </c>
      <c r="U241" s="7">
        <v>0.015</v>
      </c>
      <c r="V241" s="7">
        <v>0.013</v>
      </c>
      <c r="W241" s="67">
        <v>0.014666666666666666</v>
      </c>
      <c r="X241" s="7">
        <v>0.018</v>
      </c>
      <c r="Y241" s="7">
        <v>0.087</v>
      </c>
      <c r="Z241" s="7">
        <v>0.024</v>
      </c>
      <c r="AA241" s="7">
        <v>0.078</v>
      </c>
      <c r="AB241" s="125">
        <v>0.06933333333333333</v>
      </c>
      <c r="AC241" s="7">
        <v>0.07</v>
      </c>
      <c r="AD241" s="125">
        <v>0.063</v>
      </c>
      <c r="AE241" s="7">
        <v>0.088</v>
      </c>
      <c r="AF241" s="125">
        <v>0.06966666666666667</v>
      </c>
      <c r="AY241">
        <v>0.029</v>
      </c>
      <c r="AZ241">
        <v>0.012</v>
      </c>
      <c r="BA241">
        <v>0.006</v>
      </c>
      <c r="BB241">
        <v>0.017</v>
      </c>
    </row>
    <row r="242" spans="2:54" ht="12.75">
      <c r="B242" s="110">
        <v>593</v>
      </c>
      <c r="C242" s="125">
        <v>0.04728</v>
      </c>
      <c r="D242" s="125">
        <v>0.04654</v>
      </c>
      <c r="E242" s="125">
        <v>0.04178</v>
      </c>
      <c r="F242" s="7">
        <v>0.02637</v>
      </c>
      <c r="G242" s="125">
        <v>0.0303</v>
      </c>
      <c r="H242" s="125">
        <v>0.02524</v>
      </c>
      <c r="R242" s="7">
        <v>0.036</v>
      </c>
      <c r="S242" s="7">
        <v>0.022</v>
      </c>
      <c r="T242" s="7">
        <v>0.016</v>
      </c>
      <c r="U242" s="7">
        <v>0.015</v>
      </c>
      <c r="V242" s="7">
        <v>0.013</v>
      </c>
      <c r="W242" s="67">
        <v>0.014666666666666666</v>
      </c>
      <c r="X242" s="7">
        <v>0.018</v>
      </c>
      <c r="Y242" s="7">
        <v>0.087</v>
      </c>
      <c r="Z242" s="7">
        <v>0.024</v>
      </c>
      <c r="AA242" s="7">
        <v>0.078</v>
      </c>
      <c r="AB242" s="125">
        <v>0.06933333333333333</v>
      </c>
      <c r="AC242" s="7">
        <v>0.07</v>
      </c>
      <c r="AD242" s="125">
        <v>0.063</v>
      </c>
      <c r="AE242" s="7">
        <v>0.088</v>
      </c>
      <c r="AF242" s="125">
        <v>0.06966666666666667</v>
      </c>
      <c r="AY242">
        <v>0.029</v>
      </c>
      <c r="AZ242">
        <v>0.012</v>
      </c>
      <c r="BA242">
        <v>0.006</v>
      </c>
      <c r="BB242">
        <v>0.017</v>
      </c>
    </row>
    <row r="243" spans="2:54" ht="12.75">
      <c r="B243" s="110">
        <v>594</v>
      </c>
      <c r="C243" s="125">
        <v>0.0469</v>
      </c>
      <c r="D243" s="125">
        <v>0.04608</v>
      </c>
      <c r="E243" s="125">
        <v>0.04154</v>
      </c>
      <c r="F243" s="7">
        <v>0.02619</v>
      </c>
      <c r="G243" s="125">
        <v>0.03004</v>
      </c>
      <c r="H243" s="125">
        <v>0.02527</v>
      </c>
      <c r="R243" s="7">
        <v>0.035</v>
      </c>
      <c r="S243" s="7">
        <v>0.022</v>
      </c>
      <c r="T243" s="7">
        <v>0.016</v>
      </c>
      <c r="U243" s="7">
        <v>0.015</v>
      </c>
      <c r="V243" s="7">
        <v>0.013</v>
      </c>
      <c r="W243" s="67">
        <v>0.014666666666666666</v>
      </c>
      <c r="X243" s="7">
        <v>0.018</v>
      </c>
      <c r="Y243" s="7">
        <v>0.087</v>
      </c>
      <c r="Z243" s="7">
        <v>0.023</v>
      </c>
      <c r="AA243" s="7">
        <v>0.077</v>
      </c>
      <c r="AB243" s="125">
        <v>0.06866666666666667</v>
      </c>
      <c r="AC243" s="7">
        <v>0.07</v>
      </c>
      <c r="AD243" s="125">
        <v>0.06266666666666666</v>
      </c>
      <c r="AE243" s="7">
        <v>0.088</v>
      </c>
      <c r="AF243" s="125">
        <v>0.06933333333333333</v>
      </c>
      <c r="AY243">
        <v>0.028</v>
      </c>
      <c r="AZ243">
        <v>0.012</v>
      </c>
      <c r="BA243">
        <v>0.006</v>
      </c>
      <c r="BB243">
        <v>0.017</v>
      </c>
    </row>
    <row r="244" spans="2:54" ht="12.75">
      <c r="B244" s="110">
        <v>595</v>
      </c>
      <c r="C244" s="125">
        <v>0.04644</v>
      </c>
      <c r="D244" s="125">
        <v>0.04557</v>
      </c>
      <c r="E244" s="125">
        <v>0.04132</v>
      </c>
      <c r="F244" s="7">
        <v>0.02613</v>
      </c>
      <c r="G244" s="125">
        <v>0.03004</v>
      </c>
      <c r="H244" s="125">
        <v>0.02521</v>
      </c>
      <c r="R244" s="7">
        <v>0.034</v>
      </c>
      <c r="S244" s="7">
        <v>0.022</v>
      </c>
      <c r="T244" s="7">
        <v>0.016</v>
      </c>
      <c r="U244" s="7">
        <v>0.015</v>
      </c>
      <c r="V244" s="7">
        <v>0.013</v>
      </c>
      <c r="W244" s="67">
        <v>0.014666666666666666</v>
      </c>
      <c r="X244" s="7">
        <v>0.018</v>
      </c>
      <c r="Y244" s="7">
        <v>0.087</v>
      </c>
      <c r="Z244" s="7">
        <v>0.022</v>
      </c>
      <c r="AA244" s="7">
        <v>0.077</v>
      </c>
      <c r="AB244" s="125">
        <v>0.06899999999999999</v>
      </c>
      <c r="AC244" s="7">
        <v>0.071</v>
      </c>
      <c r="AD244" s="125">
        <v>0.063</v>
      </c>
      <c r="AE244" s="7">
        <v>0.087</v>
      </c>
      <c r="AF244" s="125">
        <v>0.06866666666666667</v>
      </c>
      <c r="AY244">
        <v>0.028</v>
      </c>
      <c r="AZ244">
        <v>0.012</v>
      </c>
      <c r="BA244">
        <v>0.006</v>
      </c>
      <c r="BB244">
        <v>0.017</v>
      </c>
    </row>
    <row r="245" spans="2:54" ht="12.75">
      <c r="B245" s="110">
        <v>596</v>
      </c>
      <c r="C245" s="125">
        <v>0.04609</v>
      </c>
      <c r="D245" s="125">
        <v>0.04509</v>
      </c>
      <c r="E245" s="125">
        <v>0.04103</v>
      </c>
      <c r="F245" s="7">
        <v>0.02606</v>
      </c>
      <c r="G245" s="125">
        <v>0.02987</v>
      </c>
      <c r="H245" s="125">
        <v>0.02517</v>
      </c>
      <c r="R245" s="7">
        <v>0.034</v>
      </c>
      <c r="S245" s="7">
        <v>0.021</v>
      </c>
      <c r="T245" s="7">
        <v>0.016</v>
      </c>
      <c r="U245" s="7">
        <v>0.015</v>
      </c>
      <c r="V245" s="7">
        <v>0.013</v>
      </c>
      <c r="W245" s="67">
        <v>0.014666666666666666</v>
      </c>
      <c r="X245" s="7">
        <v>0.018</v>
      </c>
      <c r="Y245" s="7">
        <v>0.087</v>
      </c>
      <c r="Z245" s="7">
        <v>0.022</v>
      </c>
      <c r="AA245" s="7">
        <v>0.078</v>
      </c>
      <c r="AB245" s="125">
        <v>0.06966666666666667</v>
      </c>
      <c r="AC245" s="7">
        <v>0.071</v>
      </c>
      <c r="AD245" s="125">
        <v>0.06333333333333334</v>
      </c>
      <c r="AE245" s="7">
        <v>0.087</v>
      </c>
      <c r="AF245" s="125">
        <v>0.06933333333333333</v>
      </c>
      <c r="AY245">
        <v>0.028</v>
      </c>
      <c r="AZ245">
        <v>0.012</v>
      </c>
      <c r="BA245">
        <v>0.006</v>
      </c>
      <c r="BB245">
        <v>0.017</v>
      </c>
    </row>
    <row r="246" spans="2:54" ht="12.75">
      <c r="B246" s="110">
        <v>597</v>
      </c>
      <c r="C246" s="125">
        <v>0.04566</v>
      </c>
      <c r="D246" s="125">
        <v>0.04454</v>
      </c>
      <c r="E246" s="125">
        <v>0.04076</v>
      </c>
      <c r="F246" s="7">
        <v>0.02603</v>
      </c>
      <c r="G246" s="125">
        <v>0.02976</v>
      </c>
      <c r="H246" s="125">
        <v>0.02517</v>
      </c>
      <c r="R246" s="7">
        <v>0.034</v>
      </c>
      <c r="S246" s="7">
        <v>0.021</v>
      </c>
      <c r="T246" s="7">
        <v>0.016</v>
      </c>
      <c r="U246" s="7">
        <v>0.015</v>
      </c>
      <c r="V246" s="7">
        <v>0.013</v>
      </c>
      <c r="W246" s="67">
        <v>0.014666666666666666</v>
      </c>
      <c r="X246" s="7">
        <v>0.017</v>
      </c>
      <c r="Y246" s="7">
        <v>0.086</v>
      </c>
      <c r="Z246" s="7">
        <v>0.021</v>
      </c>
      <c r="AA246" s="7">
        <v>0.078</v>
      </c>
      <c r="AB246" s="125">
        <v>0.06966666666666667</v>
      </c>
      <c r="AC246" s="7">
        <v>0.071</v>
      </c>
      <c r="AD246" s="125">
        <v>0.06366666666666666</v>
      </c>
      <c r="AE246" s="7">
        <v>0.087</v>
      </c>
      <c r="AF246" s="125">
        <v>0.06933333333333333</v>
      </c>
      <c r="AY246">
        <v>0.027</v>
      </c>
      <c r="AZ246">
        <v>0.012</v>
      </c>
      <c r="BA246">
        <v>0.006</v>
      </c>
      <c r="BB246">
        <v>0.017</v>
      </c>
    </row>
    <row r="247" spans="2:54" ht="12.75">
      <c r="B247" s="110">
        <v>598</v>
      </c>
      <c r="C247" s="125">
        <v>0.04537</v>
      </c>
      <c r="D247" s="125">
        <v>0.04404</v>
      </c>
      <c r="E247" s="125">
        <v>0.04055</v>
      </c>
      <c r="F247" s="7">
        <v>0.02591</v>
      </c>
      <c r="G247" s="125">
        <v>0.02968</v>
      </c>
      <c r="H247" s="125">
        <v>0.02515</v>
      </c>
      <c r="R247" s="7">
        <v>0.033</v>
      </c>
      <c r="S247" s="7">
        <v>0.021</v>
      </c>
      <c r="T247" s="7">
        <v>0.016</v>
      </c>
      <c r="U247" s="7">
        <v>0.015</v>
      </c>
      <c r="V247" s="7">
        <v>0.013</v>
      </c>
      <c r="W247" s="67">
        <v>0.014666666666666666</v>
      </c>
      <c r="X247" s="7">
        <v>0.018</v>
      </c>
      <c r="Y247" s="7">
        <v>0.087</v>
      </c>
      <c r="Z247" s="7">
        <v>0.021</v>
      </c>
      <c r="AA247" s="7">
        <v>0.078</v>
      </c>
      <c r="AB247" s="125">
        <v>0.06966666666666667</v>
      </c>
      <c r="AC247" s="7">
        <v>0.071</v>
      </c>
      <c r="AD247" s="125">
        <v>0.06366666666666666</v>
      </c>
      <c r="AE247" s="7">
        <v>0.087</v>
      </c>
      <c r="AF247" s="125">
        <v>0.06899999999999999</v>
      </c>
      <c r="AY247">
        <v>0.027</v>
      </c>
      <c r="AZ247">
        <v>0.012</v>
      </c>
      <c r="BA247">
        <v>0.006</v>
      </c>
      <c r="BB247">
        <v>0.017</v>
      </c>
    </row>
    <row r="248" spans="2:54" ht="12.75">
      <c r="B248" s="110">
        <v>599</v>
      </c>
      <c r="C248" s="125">
        <v>0.0449</v>
      </c>
      <c r="D248" s="125">
        <v>0.04357</v>
      </c>
      <c r="E248" s="125">
        <v>0.04024</v>
      </c>
      <c r="F248" s="7">
        <v>0.02584</v>
      </c>
      <c r="G248" s="125">
        <v>0.02957</v>
      </c>
      <c r="H248" s="125">
        <v>0.02508</v>
      </c>
      <c r="R248" s="7">
        <v>0.033</v>
      </c>
      <c r="S248" s="7">
        <v>0.021</v>
      </c>
      <c r="T248" s="7">
        <v>0.016</v>
      </c>
      <c r="U248" s="7">
        <v>0.015</v>
      </c>
      <c r="V248" s="7">
        <v>0.013</v>
      </c>
      <c r="W248" s="67">
        <v>0.014666666666666666</v>
      </c>
      <c r="X248" s="7">
        <v>0.018</v>
      </c>
      <c r="Y248" s="7">
        <v>0.087</v>
      </c>
      <c r="Z248" s="7">
        <v>0.021</v>
      </c>
      <c r="AA248" s="7">
        <v>0.079</v>
      </c>
      <c r="AB248" s="125">
        <v>0.07</v>
      </c>
      <c r="AC248" s="7">
        <v>0.071</v>
      </c>
      <c r="AD248" s="125">
        <v>0.06366666666666666</v>
      </c>
      <c r="AE248" s="7">
        <v>0.086</v>
      </c>
      <c r="AF248" s="125">
        <v>0.06866666666666667</v>
      </c>
      <c r="AY248">
        <v>0.027</v>
      </c>
      <c r="AZ248">
        <v>0.012</v>
      </c>
      <c r="BA248">
        <v>0.006</v>
      </c>
      <c r="BB248">
        <v>0.017</v>
      </c>
    </row>
    <row r="249" spans="2:54" ht="12.75">
      <c r="B249" s="110">
        <v>600</v>
      </c>
      <c r="C249" s="125">
        <v>0.04454</v>
      </c>
      <c r="D249" s="125">
        <v>0.04321</v>
      </c>
      <c r="E249" s="125">
        <v>0.04005</v>
      </c>
      <c r="F249" s="7">
        <v>0.02589</v>
      </c>
      <c r="G249" s="125">
        <v>0.02957</v>
      </c>
      <c r="H249" s="125">
        <v>0.02505</v>
      </c>
      <c r="R249" s="7">
        <v>0.032</v>
      </c>
      <c r="S249" s="7">
        <v>0.021</v>
      </c>
      <c r="T249" s="7">
        <v>0.016</v>
      </c>
      <c r="U249" s="7">
        <v>0.015</v>
      </c>
      <c r="V249" s="7">
        <v>0.013</v>
      </c>
      <c r="W249" s="67">
        <v>0.014666666666666666</v>
      </c>
      <c r="X249" s="7">
        <v>0.017</v>
      </c>
      <c r="Y249" s="7">
        <v>0.087</v>
      </c>
      <c r="Z249" s="7">
        <v>0.02</v>
      </c>
      <c r="AA249" s="7">
        <v>0.078</v>
      </c>
      <c r="AB249" s="125">
        <v>0.06966666666666667</v>
      </c>
      <c r="AC249" s="7">
        <v>0.071</v>
      </c>
      <c r="AD249" s="125">
        <v>0.064</v>
      </c>
      <c r="AE249" s="7">
        <v>0.086</v>
      </c>
      <c r="AF249" s="125">
        <v>0.06833333333333333</v>
      </c>
      <c r="AY249">
        <v>0.027</v>
      </c>
      <c r="AZ249">
        <v>0.012</v>
      </c>
      <c r="BA249">
        <v>0.006</v>
      </c>
      <c r="BB249">
        <v>0.017</v>
      </c>
    </row>
    <row r="250" spans="2:54" ht="12.75">
      <c r="B250" s="110">
        <v>601</v>
      </c>
      <c r="C250" s="125">
        <v>0.04421</v>
      </c>
      <c r="D250" s="125">
        <v>0.04278</v>
      </c>
      <c r="E250" s="125">
        <v>0.03982</v>
      </c>
      <c r="F250" s="7">
        <v>0.02575</v>
      </c>
      <c r="G250" s="125">
        <v>0.02952</v>
      </c>
      <c r="H250" s="125">
        <v>0.02499</v>
      </c>
      <c r="R250" s="7">
        <v>0.032</v>
      </c>
      <c r="S250" s="7">
        <v>0.021</v>
      </c>
      <c r="T250" s="7">
        <v>0.016</v>
      </c>
      <c r="U250" s="7">
        <v>0.015</v>
      </c>
      <c r="V250" s="7">
        <v>0.013</v>
      </c>
      <c r="W250" s="67">
        <v>0.014666666666666666</v>
      </c>
      <c r="X250" s="7">
        <v>0.017</v>
      </c>
      <c r="Y250" s="7">
        <v>0.087</v>
      </c>
      <c r="Z250" s="7">
        <v>0.02</v>
      </c>
      <c r="AA250" s="7">
        <v>0.078</v>
      </c>
      <c r="AB250" s="125">
        <v>0.06966666666666667</v>
      </c>
      <c r="AC250" s="7">
        <v>0.071</v>
      </c>
      <c r="AD250" s="125">
        <v>0.06366666666666666</v>
      </c>
      <c r="AE250" s="7">
        <v>0.087</v>
      </c>
      <c r="AF250" s="125">
        <v>0.06833333333333333</v>
      </c>
      <c r="AY250">
        <v>0.026</v>
      </c>
      <c r="AZ250">
        <v>0.012</v>
      </c>
      <c r="BA250">
        <v>0.006</v>
      </c>
      <c r="BB250">
        <v>0.017</v>
      </c>
    </row>
    <row r="251" spans="2:54" ht="12.75">
      <c r="B251" s="110">
        <v>602</v>
      </c>
      <c r="C251" s="125">
        <v>0.04387</v>
      </c>
      <c r="D251" s="125">
        <v>0.0424</v>
      </c>
      <c r="E251" s="125">
        <v>0.0395</v>
      </c>
      <c r="F251" s="7">
        <v>0.02574</v>
      </c>
      <c r="G251" s="125">
        <v>0.02935</v>
      </c>
      <c r="H251" s="125">
        <v>0.02501</v>
      </c>
      <c r="R251" s="7">
        <v>0.032</v>
      </c>
      <c r="S251" s="7">
        <v>0.021</v>
      </c>
      <c r="T251" s="7">
        <v>0.016</v>
      </c>
      <c r="U251" s="7">
        <v>0.015</v>
      </c>
      <c r="V251" s="7">
        <v>0.013</v>
      </c>
      <c r="W251" s="67">
        <v>0.014666666666666666</v>
      </c>
      <c r="X251" s="7">
        <v>0.018</v>
      </c>
      <c r="Y251" s="7">
        <v>0.086</v>
      </c>
      <c r="Z251" s="7">
        <v>0.019</v>
      </c>
      <c r="AA251" s="7">
        <v>0.079</v>
      </c>
      <c r="AB251" s="125">
        <v>0.07</v>
      </c>
      <c r="AC251" s="7">
        <v>0.071</v>
      </c>
      <c r="AD251" s="125">
        <v>0.06366666666666666</v>
      </c>
      <c r="AE251" s="7">
        <v>0.087</v>
      </c>
      <c r="AF251" s="125">
        <v>0.06833333333333333</v>
      </c>
      <c r="AY251">
        <v>0.026</v>
      </c>
      <c r="AZ251">
        <v>0.012</v>
      </c>
      <c r="BA251">
        <v>0.006</v>
      </c>
      <c r="BB251">
        <v>0.017</v>
      </c>
    </row>
    <row r="252" spans="2:54" ht="12.75">
      <c r="B252" s="110">
        <v>603</v>
      </c>
      <c r="C252" s="125">
        <v>0.04352</v>
      </c>
      <c r="D252" s="125">
        <v>0.04203</v>
      </c>
      <c r="E252" s="125">
        <v>0.03936</v>
      </c>
      <c r="F252" s="7">
        <v>0.02576</v>
      </c>
      <c r="G252" s="125">
        <v>0.02945</v>
      </c>
      <c r="H252" s="125">
        <v>0.02501</v>
      </c>
      <c r="R252" s="7">
        <v>0.031</v>
      </c>
      <c r="S252" s="7">
        <v>0.021</v>
      </c>
      <c r="T252" s="7">
        <v>0.016</v>
      </c>
      <c r="U252" s="7">
        <v>0.015</v>
      </c>
      <c r="V252" s="7">
        <v>0.012</v>
      </c>
      <c r="W252" s="67">
        <v>0.014333333333333332</v>
      </c>
      <c r="X252" s="7">
        <v>0.018</v>
      </c>
      <c r="Y252" s="7">
        <v>0.086</v>
      </c>
      <c r="Z252" s="7">
        <v>0.019</v>
      </c>
      <c r="AA252" s="7">
        <v>0.079</v>
      </c>
      <c r="AB252" s="125">
        <v>0.07</v>
      </c>
      <c r="AC252" s="7">
        <v>0.071</v>
      </c>
      <c r="AD252" s="125">
        <v>0.06366666666666666</v>
      </c>
      <c r="AE252" s="7">
        <v>0.087</v>
      </c>
      <c r="AF252" s="125">
        <v>0.06833333333333333</v>
      </c>
      <c r="AY252">
        <v>0.026</v>
      </c>
      <c r="AZ252">
        <v>0.011</v>
      </c>
      <c r="BA252">
        <v>0.006</v>
      </c>
      <c r="BB252">
        <v>0.017</v>
      </c>
    </row>
    <row r="253" spans="2:54" ht="12.75">
      <c r="B253" s="110">
        <v>604</v>
      </c>
      <c r="C253" s="125">
        <v>0.04312</v>
      </c>
      <c r="D253" s="125">
        <v>0.04181</v>
      </c>
      <c r="E253" s="125">
        <v>0.03912</v>
      </c>
      <c r="F253" s="7">
        <v>0.02572</v>
      </c>
      <c r="G253" s="125">
        <v>0.02934</v>
      </c>
      <c r="H253" s="125">
        <v>0.02509</v>
      </c>
      <c r="R253" s="7">
        <v>0.032</v>
      </c>
      <c r="S253" s="7">
        <v>0.021</v>
      </c>
      <c r="T253" s="7">
        <v>0.016</v>
      </c>
      <c r="U253" s="7">
        <v>0.015</v>
      </c>
      <c r="V253" s="7">
        <v>0.013</v>
      </c>
      <c r="W253" s="67">
        <v>0.014666666666666666</v>
      </c>
      <c r="X253" s="7">
        <v>0.018</v>
      </c>
      <c r="Y253" s="7">
        <v>0.087</v>
      </c>
      <c r="Z253" s="7">
        <v>0.018</v>
      </c>
      <c r="AA253" s="7">
        <v>0.079</v>
      </c>
      <c r="AB253" s="125">
        <v>0.07</v>
      </c>
      <c r="AC253" s="7">
        <v>0.072</v>
      </c>
      <c r="AD253" s="125">
        <v>0.064</v>
      </c>
      <c r="AE253" s="7">
        <v>0.087</v>
      </c>
      <c r="AF253" s="125">
        <v>0.06833333333333333</v>
      </c>
      <c r="AY253">
        <v>0.026</v>
      </c>
      <c r="AZ253">
        <v>0.012</v>
      </c>
      <c r="BA253">
        <v>0.006</v>
      </c>
      <c r="BB253">
        <v>0.018</v>
      </c>
    </row>
    <row r="254" spans="2:54" ht="12.75">
      <c r="B254" s="110">
        <v>605</v>
      </c>
      <c r="C254" s="125">
        <v>0.04282</v>
      </c>
      <c r="D254" s="125">
        <v>0.04146</v>
      </c>
      <c r="E254" s="125">
        <v>0.03897</v>
      </c>
      <c r="F254" s="7">
        <v>0.02561</v>
      </c>
      <c r="G254" s="125">
        <v>0.02938</v>
      </c>
      <c r="H254" s="125">
        <v>0.02512</v>
      </c>
      <c r="R254" s="7">
        <v>0.032</v>
      </c>
      <c r="S254" s="7">
        <v>0.021</v>
      </c>
      <c r="T254" s="7">
        <v>0.016</v>
      </c>
      <c r="U254" s="7">
        <v>0.015</v>
      </c>
      <c r="V254" s="7">
        <v>0.013</v>
      </c>
      <c r="W254" s="67">
        <v>0.014666666666666666</v>
      </c>
      <c r="X254" s="7">
        <v>0.018</v>
      </c>
      <c r="Y254" s="7">
        <v>0.087</v>
      </c>
      <c r="Z254" s="7">
        <v>0.018</v>
      </c>
      <c r="AA254" s="7">
        <v>0.079</v>
      </c>
      <c r="AB254" s="125">
        <v>0.06966666666666667</v>
      </c>
      <c r="AC254" s="7">
        <v>0.072</v>
      </c>
      <c r="AD254" s="125">
        <v>0.064</v>
      </c>
      <c r="AE254" s="7">
        <v>0.086</v>
      </c>
      <c r="AF254" s="125">
        <v>0.06799999999999999</v>
      </c>
      <c r="AY254">
        <v>0.025</v>
      </c>
      <c r="AZ254">
        <v>0.012</v>
      </c>
      <c r="BA254">
        <v>0.006</v>
      </c>
      <c r="BB254">
        <v>0.017</v>
      </c>
    </row>
    <row r="255" spans="2:54" ht="12.75">
      <c r="B255" s="110">
        <v>606</v>
      </c>
      <c r="C255" s="125">
        <v>0.04247</v>
      </c>
      <c r="D255" s="125">
        <v>0.0412</v>
      </c>
      <c r="E255" s="125">
        <v>0.03874</v>
      </c>
      <c r="F255" s="7">
        <v>0.02563</v>
      </c>
      <c r="G255" s="125">
        <v>0.02921</v>
      </c>
      <c r="H255" s="125">
        <v>0.02511</v>
      </c>
      <c r="R255" s="7">
        <v>0.031</v>
      </c>
      <c r="S255" s="7">
        <v>0.021</v>
      </c>
      <c r="T255" s="7">
        <v>0.016</v>
      </c>
      <c r="U255" s="7">
        <v>0.015</v>
      </c>
      <c r="V255" s="7">
        <v>0.013</v>
      </c>
      <c r="W255" s="67">
        <v>0.014666666666666666</v>
      </c>
      <c r="X255" s="7">
        <v>0.018</v>
      </c>
      <c r="Y255" s="7">
        <v>0.088</v>
      </c>
      <c r="Z255" s="7">
        <v>0.018</v>
      </c>
      <c r="AA255" s="7">
        <v>0.079</v>
      </c>
      <c r="AB255" s="125">
        <v>0.06966666666666667</v>
      </c>
      <c r="AC255" s="7">
        <v>0.072</v>
      </c>
      <c r="AD255" s="125">
        <v>0.064</v>
      </c>
      <c r="AE255" s="7">
        <v>0.085</v>
      </c>
      <c r="AF255" s="125">
        <v>0.06766666666666667</v>
      </c>
      <c r="AY255">
        <v>0.025</v>
      </c>
      <c r="AZ255">
        <v>0.011</v>
      </c>
      <c r="BA255">
        <v>0.006</v>
      </c>
      <c r="BB255">
        <v>0.017</v>
      </c>
    </row>
    <row r="256" spans="2:54" ht="12.75">
      <c r="B256" s="110">
        <v>607</v>
      </c>
      <c r="C256" s="125">
        <v>0.04197</v>
      </c>
      <c r="D256" s="125">
        <v>0.04094</v>
      </c>
      <c r="E256" s="125">
        <v>0.03853</v>
      </c>
      <c r="F256" s="7">
        <v>0.02562</v>
      </c>
      <c r="G256" s="125">
        <v>0.02934</v>
      </c>
      <c r="H256" s="125">
        <v>0.02507</v>
      </c>
      <c r="R256" s="7">
        <v>0.031</v>
      </c>
      <c r="S256" s="7">
        <v>0.021</v>
      </c>
      <c r="T256" s="7">
        <v>0.016</v>
      </c>
      <c r="U256" s="7">
        <v>0.015</v>
      </c>
      <c r="V256" s="7">
        <v>0.013</v>
      </c>
      <c r="W256" s="67">
        <v>0.014666666666666666</v>
      </c>
      <c r="X256" s="7">
        <v>0.018</v>
      </c>
      <c r="Y256" s="7">
        <v>0.087</v>
      </c>
      <c r="Z256" s="7">
        <v>0.018</v>
      </c>
      <c r="AA256" s="7">
        <v>0.08</v>
      </c>
      <c r="AB256" s="125">
        <v>0.07</v>
      </c>
      <c r="AC256" s="7">
        <v>0.072</v>
      </c>
      <c r="AD256" s="125">
        <v>0.06433333333333334</v>
      </c>
      <c r="AE256" s="7">
        <v>0.086</v>
      </c>
      <c r="AF256" s="125">
        <v>0.06799999999999999</v>
      </c>
      <c r="AY256">
        <v>0.025</v>
      </c>
      <c r="AZ256">
        <v>0.011</v>
      </c>
      <c r="BA256">
        <v>0.006</v>
      </c>
      <c r="BB256">
        <v>0.018</v>
      </c>
    </row>
    <row r="257" spans="2:54" ht="12.75">
      <c r="B257" s="110">
        <v>608</v>
      </c>
      <c r="C257" s="125">
        <v>0.0418</v>
      </c>
      <c r="D257" s="125">
        <v>0.04076</v>
      </c>
      <c r="E257" s="125">
        <v>0.03833</v>
      </c>
      <c r="F257" s="7">
        <v>0.02561</v>
      </c>
      <c r="G257" s="125">
        <v>0.02934</v>
      </c>
      <c r="H257" s="125">
        <v>0.02516</v>
      </c>
      <c r="R257" s="7">
        <v>0.031</v>
      </c>
      <c r="S257" s="7">
        <v>0.022</v>
      </c>
      <c r="T257" s="7">
        <v>0.016</v>
      </c>
      <c r="U257" s="7">
        <v>0.015</v>
      </c>
      <c r="V257" s="7">
        <v>0.013</v>
      </c>
      <c r="W257" s="67">
        <v>0.014666666666666666</v>
      </c>
      <c r="X257" s="7">
        <v>0.018</v>
      </c>
      <c r="Y257" s="7">
        <v>0.087</v>
      </c>
      <c r="Z257" s="7">
        <v>0.018</v>
      </c>
      <c r="AA257" s="7">
        <v>0.08</v>
      </c>
      <c r="AB257" s="125">
        <v>0.07</v>
      </c>
      <c r="AC257" s="7">
        <v>0.073</v>
      </c>
      <c r="AD257" s="125">
        <v>0.065</v>
      </c>
      <c r="AE257" s="7">
        <v>0.087</v>
      </c>
      <c r="AF257" s="125">
        <v>0.06899999999999999</v>
      </c>
      <c r="AY257">
        <v>0.025</v>
      </c>
      <c r="AZ257">
        <v>0.012</v>
      </c>
      <c r="BA257">
        <v>0.006</v>
      </c>
      <c r="BB257">
        <v>0.018</v>
      </c>
    </row>
    <row r="258" spans="2:54" ht="12.75">
      <c r="B258" s="110">
        <v>609</v>
      </c>
      <c r="C258" s="125">
        <v>0.04141</v>
      </c>
      <c r="D258" s="125">
        <v>0.04052</v>
      </c>
      <c r="E258" s="125">
        <v>0.03814</v>
      </c>
      <c r="F258" s="7">
        <v>0.02555</v>
      </c>
      <c r="G258" s="125">
        <v>0.0294</v>
      </c>
      <c r="H258" s="125">
        <v>0.02512</v>
      </c>
      <c r="R258" s="7">
        <v>0.03</v>
      </c>
      <c r="S258" s="7">
        <v>0.022</v>
      </c>
      <c r="T258" s="7">
        <v>0.016</v>
      </c>
      <c r="U258" s="7">
        <v>0.016</v>
      </c>
      <c r="V258" s="7">
        <v>0.013</v>
      </c>
      <c r="W258" s="67">
        <v>0.015</v>
      </c>
      <c r="X258" s="7">
        <v>0.017</v>
      </c>
      <c r="Y258" s="7">
        <v>0.087</v>
      </c>
      <c r="Z258" s="7">
        <v>0.018</v>
      </c>
      <c r="AA258" s="7">
        <v>0.08</v>
      </c>
      <c r="AB258" s="125">
        <v>0.07033333333333333</v>
      </c>
      <c r="AC258" s="7">
        <v>0.074</v>
      </c>
      <c r="AD258" s="125">
        <v>0.06533333333333334</v>
      </c>
      <c r="AE258" s="7">
        <v>0.086</v>
      </c>
      <c r="AF258" s="125">
        <v>0.06799999999999999</v>
      </c>
      <c r="AY258">
        <v>0.025</v>
      </c>
      <c r="AZ258">
        <v>0.011</v>
      </c>
      <c r="BA258">
        <v>0.006</v>
      </c>
      <c r="BB258">
        <v>0.018</v>
      </c>
    </row>
    <row r="259" spans="2:54" ht="12.75">
      <c r="B259" s="110">
        <v>610</v>
      </c>
      <c r="C259" s="125">
        <v>0.04109</v>
      </c>
      <c r="D259" s="125">
        <v>0.04051</v>
      </c>
      <c r="E259" s="125">
        <v>0.03787</v>
      </c>
      <c r="F259" s="7">
        <v>0.02557</v>
      </c>
      <c r="G259" s="125">
        <v>0.02944</v>
      </c>
      <c r="H259" s="125">
        <v>0.0252</v>
      </c>
      <c r="R259" s="7">
        <v>0.03</v>
      </c>
      <c r="S259" s="7">
        <v>0.021</v>
      </c>
      <c r="T259" s="7">
        <v>0.016</v>
      </c>
      <c r="U259" s="7">
        <v>0.015</v>
      </c>
      <c r="V259" s="7">
        <v>0.013</v>
      </c>
      <c r="W259" s="67">
        <v>0.014666666666666666</v>
      </c>
      <c r="X259" s="7">
        <v>0.017</v>
      </c>
      <c r="Y259" s="7">
        <v>0.087</v>
      </c>
      <c r="Z259" s="7">
        <v>0.018</v>
      </c>
      <c r="AA259" s="7">
        <v>0.079</v>
      </c>
      <c r="AB259" s="125">
        <v>0.07</v>
      </c>
      <c r="AC259" s="7">
        <v>0.073</v>
      </c>
      <c r="AD259" s="125">
        <v>0.06533333333333334</v>
      </c>
      <c r="AE259" s="7">
        <v>0.086</v>
      </c>
      <c r="AF259" s="125">
        <v>0.06799999999999999</v>
      </c>
      <c r="AY259">
        <v>0.024</v>
      </c>
      <c r="AZ259">
        <v>0.012</v>
      </c>
      <c r="BA259">
        <v>0.006</v>
      </c>
      <c r="BB259">
        <v>0.018</v>
      </c>
    </row>
    <row r="260" spans="2:54" ht="12.75">
      <c r="B260" s="110">
        <v>611</v>
      </c>
      <c r="C260" s="125">
        <v>0.04073</v>
      </c>
      <c r="D260" s="125">
        <v>0.0403</v>
      </c>
      <c r="E260" s="125">
        <v>0.03777</v>
      </c>
      <c r="F260" s="7">
        <v>0.02566</v>
      </c>
      <c r="G260" s="125">
        <v>0.02953</v>
      </c>
      <c r="H260" s="125">
        <v>0.02514</v>
      </c>
      <c r="R260" s="7">
        <v>0.03</v>
      </c>
      <c r="S260" s="7">
        <v>0.021</v>
      </c>
      <c r="T260" s="7">
        <v>0.016</v>
      </c>
      <c r="U260" s="7">
        <v>0.015</v>
      </c>
      <c r="V260" s="7">
        <v>0.013</v>
      </c>
      <c r="W260" s="67">
        <v>0.014666666666666666</v>
      </c>
      <c r="X260" s="7">
        <v>0.017</v>
      </c>
      <c r="Y260" s="7">
        <v>0.087</v>
      </c>
      <c r="Z260" s="7">
        <v>0.018</v>
      </c>
      <c r="AA260" s="7">
        <v>0.08</v>
      </c>
      <c r="AB260" s="125">
        <v>0.07033333333333333</v>
      </c>
      <c r="AC260" s="7">
        <v>0.073</v>
      </c>
      <c r="AD260" s="125">
        <v>0.06533333333333334</v>
      </c>
      <c r="AE260" s="7">
        <v>0.087</v>
      </c>
      <c r="AF260" s="125">
        <v>0.06833333333333333</v>
      </c>
      <c r="AY260">
        <v>0.024</v>
      </c>
      <c r="AZ260">
        <v>0.011</v>
      </c>
      <c r="BA260">
        <v>0.006</v>
      </c>
      <c r="BB260">
        <v>0.018</v>
      </c>
    </row>
    <row r="261" spans="2:54" ht="12.75">
      <c r="B261" s="110">
        <v>612</v>
      </c>
      <c r="C261" s="125">
        <v>0.04039</v>
      </c>
      <c r="D261" s="125">
        <v>0.0406</v>
      </c>
      <c r="E261" s="125">
        <v>0.03758</v>
      </c>
      <c r="F261" s="7">
        <v>0.02568</v>
      </c>
      <c r="G261" s="125">
        <v>0.02962</v>
      </c>
      <c r="H261" s="125">
        <v>0.02519</v>
      </c>
      <c r="R261" s="7">
        <v>0.031</v>
      </c>
      <c r="S261" s="7">
        <v>0.021</v>
      </c>
      <c r="T261" s="7">
        <v>0.016</v>
      </c>
      <c r="U261" s="7">
        <v>0.015</v>
      </c>
      <c r="V261" s="7">
        <v>0.013</v>
      </c>
      <c r="W261" s="67">
        <v>0.014666666666666666</v>
      </c>
      <c r="X261" s="7">
        <v>0.017</v>
      </c>
      <c r="Y261" s="7">
        <v>0.088</v>
      </c>
      <c r="Z261" s="7">
        <v>0.018</v>
      </c>
      <c r="AA261" s="7">
        <v>0.08</v>
      </c>
      <c r="AB261" s="125">
        <v>0.07033333333333333</v>
      </c>
      <c r="AC261" s="7">
        <v>0.073</v>
      </c>
      <c r="AD261" s="125">
        <v>0.06533333333333334</v>
      </c>
      <c r="AE261" s="7">
        <v>0.087</v>
      </c>
      <c r="AF261" s="125">
        <v>0.06766666666666667</v>
      </c>
      <c r="AY261">
        <v>0.024</v>
      </c>
      <c r="AZ261">
        <v>0.011</v>
      </c>
      <c r="BA261">
        <v>0.006</v>
      </c>
      <c r="BB261">
        <v>0.018</v>
      </c>
    </row>
    <row r="262" spans="2:54" ht="12.75">
      <c r="B262" s="110">
        <v>613</v>
      </c>
      <c r="C262" s="125">
        <v>0.04001</v>
      </c>
      <c r="D262" s="125">
        <v>0.04004</v>
      </c>
      <c r="E262" s="125">
        <v>0.03739</v>
      </c>
      <c r="F262" s="7">
        <v>0.02573</v>
      </c>
      <c r="G262" s="125">
        <v>0.02963</v>
      </c>
      <c r="H262" s="125">
        <v>0.0252</v>
      </c>
      <c r="R262" s="7">
        <v>0.031</v>
      </c>
      <c r="S262" s="7">
        <v>0.021</v>
      </c>
      <c r="T262" s="7">
        <v>0.016</v>
      </c>
      <c r="U262" s="7">
        <v>0.015</v>
      </c>
      <c r="V262" s="7">
        <v>0.013</v>
      </c>
      <c r="W262" s="67">
        <v>0.014666666666666666</v>
      </c>
      <c r="X262" s="7">
        <v>0.018</v>
      </c>
      <c r="Y262" s="7">
        <v>0.088</v>
      </c>
      <c r="Z262" s="7">
        <v>0.018</v>
      </c>
      <c r="AA262" s="7">
        <v>0.08</v>
      </c>
      <c r="AB262" s="125">
        <v>0.071</v>
      </c>
      <c r="AC262" s="7">
        <v>0.073</v>
      </c>
      <c r="AD262" s="125">
        <v>0.06566666666666666</v>
      </c>
      <c r="AE262" s="7">
        <v>0.086</v>
      </c>
      <c r="AF262" s="125">
        <v>0.06766666666666667</v>
      </c>
      <c r="AY262">
        <v>0.023</v>
      </c>
      <c r="AZ262">
        <v>0.012</v>
      </c>
      <c r="BA262">
        <v>0.006</v>
      </c>
      <c r="BB262">
        <v>0.018</v>
      </c>
    </row>
    <row r="263" spans="2:54" ht="12.75">
      <c r="B263" s="110">
        <v>614</v>
      </c>
      <c r="C263" s="125">
        <v>0.03965</v>
      </c>
      <c r="D263" s="125">
        <v>0.03991</v>
      </c>
      <c r="E263" s="125">
        <v>0.03722</v>
      </c>
      <c r="F263" s="7">
        <v>0.02558</v>
      </c>
      <c r="G263" s="125">
        <v>0.02977</v>
      </c>
      <c r="H263" s="125">
        <v>0.02522</v>
      </c>
      <c r="R263" s="7">
        <v>0.03</v>
      </c>
      <c r="S263" s="7">
        <v>0.021</v>
      </c>
      <c r="T263" s="7">
        <v>0.016</v>
      </c>
      <c r="U263" s="7">
        <v>0.015</v>
      </c>
      <c r="V263" s="7">
        <v>0.013</v>
      </c>
      <c r="W263" s="67">
        <v>0.014666666666666666</v>
      </c>
      <c r="X263" s="7">
        <v>0.017</v>
      </c>
      <c r="Y263" s="7">
        <v>0.087</v>
      </c>
      <c r="Z263" s="7">
        <v>0.018</v>
      </c>
      <c r="AA263" s="7">
        <v>0.08</v>
      </c>
      <c r="AB263" s="125">
        <v>0.07133333333333333</v>
      </c>
      <c r="AC263" s="7">
        <v>0.073</v>
      </c>
      <c r="AD263" s="125">
        <v>0.06566666666666666</v>
      </c>
      <c r="AE263" s="7">
        <v>0.087</v>
      </c>
      <c r="AF263" s="125">
        <v>0.06833333333333333</v>
      </c>
      <c r="AY263">
        <v>0.023</v>
      </c>
      <c r="AZ263">
        <v>0.012</v>
      </c>
      <c r="BA263">
        <v>0.006</v>
      </c>
      <c r="BB263">
        <v>0.018</v>
      </c>
    </row>
    <row r="264" spans="2:54" ht="12.75">
      <c r="B264" s="110">
        <v>615</v>
      </c>
      <c r="C264" s="125">
        <v>0.03936</v>
      </c>
      <c r="D264" s="125">
        <v>0.03979</v>
      </c>
      <c r="E264" s="125">
        <v>0.03718</v>
      </c>
      <c r="F264" s="7">
        <v>0.0257</v>
      </c>
      <c r="G264" s="125">
        <v>0.02977</v>
      </c>
      <c r="H264" s="125">
        <v>0.02532</v>
      </c>
      <c r="R264" s="7">
        <v>0.03</v>
      </c>
      <c r="S264" s="7">
        <v>0.022</v>
      </c>
      <c r="T264" s="7">
        <v>0.017</v>
      </c>
      <c r="U264" s="7">
        <v>0.015</v>
      </c>
      <c r="V264" s="7">
        <v>0.013</v>
      </c>
      <c r="W264" s="67">
        <v>0.015</v>
      </c>
      <c r="X264" s="7">
        <v>0.018</v>
      </c>
      <c r="Y264" s="7">
        <v>0.087</v>
      </c>
      <c r="Z264" s="7">
        <v>0.018</v>
      </c>
      <c r="AA264" s="7">
        <v>0.08</v>
      </c>
      <c r="AB264" s="125">
        <v>0.071</v>
      </c>
      <c r="AC264" s="7">
        <v>0.074</v>
      </c>
      <c r="AD264" s="125">
        <v>0.066</v>
      </c>
      <c r="AE264" s="7">
        <v>0.087</v>
      </c>
      <c r="AF264" s="125">
        <v>0.06833333333333333</v>
      </c>
      <c r="AY264">
        <v>0.023</v>
      </c>
      <c r="AZ264">
        <v>0.012</v>
      </c>
      <c r="BA264">
        <v>0.006</v>
      </c>
      <c r="BB264">
        <v>0.018</v>
      </c>
    </row>
    <row r="265" spans="2:54" ht="12.75">
      <c r="B265" s="110">
        <v>616</v>
      </c>
      <c r="C265" s="125">
        <v>0.0391</v>
      </c>
      <c r="D265" s="125">
        <v>0.03959</v>
      </c>
      <c r="E265" s="125">
        <v>0.03694</v>
      </c>
      <c r="F265" s="7">
        <v>0.0258</v>
      </c>
      <c r="G265" s="125">
        <v>0.02983</v>
      </c>
      <c r="H265" s="125">
        <v>0.02531</v>
      </c>
      <c r="R265" s="7">
        <v>0.03</v>
      </c>
      <c r="S265" s="7">
        <v>0.022</v>
      </c>
      <c r="T265" s="7">
        <v>0.017</v>
      </c>
      <c r="U265" s="7">
        <v>0.016</v>
      </c>
      <c r="V265" s="7">
        <v>0.013</v>
      </c>
      <c r="W265" s="67">
        <v>0.015333333333333332</v>
      </c>
      <c r="X265" s="7">
        <v>0.018</v>
      </c>
      <c r="Y265" s="7">
        <v>0.087</v>
      </c>
      <c r="Z265" s="7">
        <v>0.018</v>
      </c>
      <c r="AA265" s="7">
        <v>0.08</v>
      </c>
      <c r="AB265" s="125">
        <v>0.071</v>
      </c>
      <c r="AC265" s="7">
        <v>0.074</v>
      </c>
      <c r="AD265" s="125">
        <v>0.06633333333333334</v>
      </c>
      <c r="AE265" s="7">
        <v>0.087</v>
      </c>
      <c r="AF265" s="125">
        <v>0.06833333333333333</v>
      </c>
      <c r="AY265">
        <v>0.023</v>
      </c>
      <c r="AZ265">
        <v>0.012</v>
      </c>
      <c r="BA265">
        <v>0.006</v>
      </c>
      <c r="BB265">
        <v>0.018</v>
      </c>
    </row>
    <row r="266" spans="2:54" ht="12.75">
      <c r="B266" s="110">
        <v>617</v>
      </c>
      <c r="C266" s="125">
        <v>0.03872</v>
      </c>
      <c r="D266" s="125">
        <v>0.0396</v>
      </c>
      <c r="E266" s="125">
        <v>0.03685</v>
      </c>
      <c r="F266" s="7">
        <v>0.02573</v>
      </c>
      <c r="G266" s="125">
        <v>0.02995</v>
      </c>
      <c r="H266" s="125">
        <v>0.02535</v>
      </c>
      <c r="R266" s="7">
        <v>0.031</v>
      </c>
      <c r="S266" s="7">
        <v>0.022</v>
      </c>
      <c r="T266" s="7">
        <v>0.017</v>
      </c>
      <c r="U266" s="7">
        <v>0.016</v>
      </c>
      <c r="V266" s="7">
        <v>0.013</v>
      </c>
      <c r="W266" s="67">
        <v>0.015333333333333332</v>
      </c>
      <c r="X266" s="7">
        <v>0.018</v>
      </c>
      <c r="Y266" s="7">
        <v>0.087</v>
      </c>
      <c r="Z266" s="7">
        <v>0.018</v>
      </c>
      <c r="AA266" s="7">
        <v>0.081</v>
      </c>
      <c r="AB266" s="125">
        <v>0.072</v>
      </c>
      <c r="AC266" s="7">
        <v>0.075</v>
      </c>
      <c r="AD266" s="125">
        <v>0.067</v>
      </c>
      <c r="AE266" s="7">
        <v>0.088</v>
      </c>
      <c r="AF266" s="125">
        <v>0.06933333333333333</v>
      </c>
      <c r="AY266">
        <v>0.022</v>
      </c>
      <c r="AZ266">
        <v>0.012</v>
      </c>
      <c r="BA266">
        <v>0.007</v>
      </c>
      <c r="BB266">
        <v>0.018</v>
      </c>
    </row>
    <row r="267" spans="2:54" ht="12.75">
      <c r="B267" s="110">
        <v>618</v>
      </c>
      <c r="C267" s="125">
        <v>0.03846</v>
      </c>
      <c r="D267" s="125">
        <v>0.03949</v>
      </c>
      <c r="E267" s="125">
        <v>0.03675</v>
      </c>
      <c r="F267" s="7">
        <v>0.02585</v>
      </c>
      <c r="G267" s="125">
        <v>0.03009</v>
      </c>
      <c r="H267" s="125">
        <v>0.02542</v>
      </c>
      <c r="R267" s="7">
        <v>0.03</v>
      </c>
      <c r="S267" s="7">
        <v>0.022</v>
      </c>
      <c r="T267" s="7">
        <v>0.016</v>
      </c>
      <c r="U267" s="7">
        <v>0.015</v>
      </c>
      <c r="V267" s="7">
        <v>0.012</v>
      </c>
      <c r="W267" s="67">
        <v>0.014333333333333332</v>
      </c>
      <c r="X267" s="7">
        <v>0.018</v>
      </c>
      <c r="Y267" s="7">
        <v>0.088</v>
      </c>
      <c r="Z267" s="7">
        <v>0.018</v>
      </c>
      <c r="AA267" s="7">
        <v>0.081</v>
      </c>
      <c r="AB267" s="125">
        <v>0.072</v>
      </c>
      <c r="AC267" s="7">
        <v>0.075</v>
      </c>
      <c r="AD267" s="125">
        <v>0.067</v>
      </c>
      <c r="AE267" s="7">
        <v>0.087</v>
      </c>
      <c r="AF267" s="125">
        <v>0.06866666666666667</v>
      </c>
      <c r="AY267">
        <v>0.022</v>
      </c>
      <c r="AZ267">
        <v>0.012</v>
      </c>
      <c r="BA267">
        <v>0.007</v>
      </c>
      <c r="BB267">
        <v>0.018</v>
      </c>
    </row>
    <row r="268" spans="2:54" ht="12.75">
      <c r="B268" s="110">
        <v>619</v>
      </c>
      <c r="C268" s="125">
        <v>0.0382</v>
      </c>
      <c r="D268" s="125">
        <v>0.03936</v>
      </c>
      <c r="E268" s="125">
        <v>0.03664</v>
      </c>
      <c r="F268" s="7">
        <v>0.02584</v>
      </c>
      <c r="G268" s="125">
        <v>0.03014</v>
      </c>
      <c r="H268" s="125">
        <v>0.02544</v>
      </c>
      <c r="R268" s="7">
        <v>0.029</v>
      </c>
      <c r="S268" s="7">
        <v>0.022</v>
      </c>
      <c r="T268" s="7">
        <v>0.016</v>
      </c>
      <c r="U268" s="7">
        <v>0.015</v>
      </c>
      <c r="V268" s="7">
        <v>0.013</v>
      </c>
      <c r="W268" s="67">
        <v>0.014666666666666666</v>
      </c>
      <c r="X268" s="7">
        <v>0.018</v>
      </c>
      <c r="Y268" s="7">
        <v>0.087</v>
      </c>
      <c r="Z268" s="7">
        <v>0.018</v>
      </c>
      <c r="AA268" s="7">
        <v>0.081</v>
      </c>
      <c r="AB268" s="125">
        <v>0.072</v>
      </c>
      <c r="AC268" s="7">
        <v>0.075</v>
      </c>
      <c r="AD268" s="125">
        <v>0.06733333333333334</v>
      </c>
      <c r="AE268" s="7">
        <v>0.087</v>
      </c>
      <c r="AF268" s="125">
        <v>0.06866666666666667</v>
      </c>
      <c r="AY268">
        <v>0.022</v>
      </c>
      <c r="AZ268">
        <v>0.012</v>
      </c>
      <c r="BA268">
        <v>0.007</v>
      </c>
      <c r="BB268">
        <v>0.018</v>
      </c>
    </row>
    <row r="269" spans="2:54" ht="12.75">
      <c r="B269" s="110">
        <v>620</v>
      </c>
      <c r="C269" s="125">
        <v>0.03786</v>
      </c>
      <c r="D269" s="125">
        <v>0.03927</v>
      </c>
      <c r="E269" s="125">
        <v>0.03645</v>
      </c>
      <c r="F269" s="7">
        <v>0.0258</v>
      </c>
      <c r="G269" s="125">
        <v>0.03026</v>
      </c>
      <c r="H269" s="125">
        <v>0.02548</v>
      </c>
      <c r="R269" s="7">
        <v>0.03</v>
      </c>
      <c r="S269" s="7">
        <v>0.022</v>
      </c>
      <c r="T269" s="7">
        <v>0.017</v>
      </c>
      <c r="U269" s="7">
        <v>0.016</v>
      </c>
      <c r="V269" s="7">
        <v>0.013</v>
      </c>
      <c r="W269" s="67">
        <v>0.015333333333333332</v>
      </c>
      <c r="X269" s="7">
        <v>0.018</v>
      </c>
      <c r="Y269" s="7">
        <v>0.087</v>
      </c>
      <c r="Z269" s="7">
        <v>0.018</v>
      </c>
      <c r="AA269" s="7">
        <v>0.081</v>
      </c>
      <c r="AB269" s="125">
        <v>0.072</v>
      </c>
      <c r="AC269" s="7">
        <v>0.075</v>
      </c>
      <c r="AD269" s="125">
        <v>0.06733333333333334</v>
      </c>
      <c r="AE269" s="7">
        <v>0.087</v>
      </c>
      <c r="AF269" s="125">
        <v>0.06866666666666667</v>
      </c>
      <c r="AY269">
        <v>0.021</v>
      </c>
      <c r="AZ269">
        <v>0.012</v>
      </c>
      <c r="BA269">
        <v>0.007</v>
      </c>
      <c r="BB269">
        <v>0.018</v>
      </c>
    </row>
    <row r="270" spans="2:54" ht="12.75">
      <c r="B270" s="110">
        <v>621</v>
      </c>
      <c r="C270" s="125">
        <v>0.03765</v>
      </c>
      <c r="D270" s="125">
        <v>0.03916</v>
      </c>
      <c r="E270" s="125">
        <v>0.03632</v>
      </c>
      <c r="F270" s="7">
        <v>0.02581</v>
      </c>
      <c r="G270" s="125">
        <v>0.03034</v>
      </c>
      <c r="H270" s="125">
        <v>0.02549</v>
      </c>
      <c r="R270" s="7">
        <v>0.03</v>
      </c>
      <c r="S270" s="7">
        <v>0.022</v>
      </c>
      <c r="T270" s="7">
        <v>0.017</v>
      </c>
      <c r="U270" s="7">
        <v>0.016</v>
      </c>
      <c r="V270" s="7">
        <v>0.013</v>
      </c>
      <c r="W270" s="67">
        <v>0.015333333333333332</v>
      </c>
      <c r="X270" s="7">
        <v>0.018</v>
      </c>
      <c r="Y270" s="7">
        <v>0.087</v>
      </c>
      <c r="Z270" s="7">
        <v>0.017</v>
      </c>
      <c r="AA270" s="7">
        <v>0.082</v>
      </c>
      <c r="AB270" s="125">
        <v>0.07233333333333333</v>
      </c>
      <c r="AC270" s="7">
        <v>0.075</v>
      </c>
      <c r="AD270" s="125">
        <v>0.06733333333333334</v>
      </c>
      <c r="AE270" s="7">
        <v>0.088</v>
      </c>
      <c r="AF270" s="125">
        <v>0.06899999999999999</v>
      </c>
      <c r="AY270">
        <v>0.021</v>
      </c>
      <c r="AZ270">
        <v>0.012</v>
      </c>
      <c r="BA270">
        <v>0.007</v>
      </c>
      <c r="BB270">
        <v>0.019</v>
      </c>
    </row>
    <row r="271" spans="2:54" ht="12.75">
      <c r="B271" s="110">
        <v>622</v>
      </c>
      <c r="C271" s="125">
        <v>0.03728</v>
      </c>
      <c r="D271" s="125">
        <v>0.03907</v>
      </c>
      <c r="E271" s="125">
        <v>0.03626</v>
      </c>
      <c r="F271" s="7">
        <v>0.02585</v>
      </c>
      <c r="G271" s="125">
        <v>0.03048</v>
      </c>
      <c r="H271" s="125">
        <v>0.02564</v>
      </c>
      <c r="R271" s="7">
        <v>0.029</v>
      </c>
      <c r="S271" s="7">
        <v>0.023</v>
      </c>
      <c r="T271" s="7">
        <v>0.017</v>
      </c>
      <c r="U271" s="7">
        <v>0.016</v>
      </c>
      <c r="V271" s="7">
        <v>0.013</v>
      </c>
      <c r="W271" s="67">
        <v>0.015333333333333332</v>
      </c>
      <c r="X271" s="7">
        <v>0.018</v>
      </c>
      <c r="Y271" s="7">
        <v>0.087</v>
      </c>
      <c r="Z271" s="7">
        <v>0.018</v>
      </c>
      <c r="AA271" s="7">
        <v>0.082</v>
      </c>
      <c r="AB271" s="125">
        <v>0.07233333333333333</v>
      </c>
      <c r="AC271" s="7">
        <v>0.076</v>
      </c>
      <c r="AD271" s="125">
        <v>0.06733333333333334</v>
      </c>
      <c r="AE271" s="7">
        <v>0.088</v>
      </c>
      <c r="AF271" s="125">
        <v>0.06933333333333333</v>
      </c>
      <c r="AY271">
        <v>0.021</v>
      </c>
      <c r="AZ271">
        <v>0.012</v>
      </c>
      <c r="BA271">
        <v>0.007</v>
      </c>
      <c r="BB271">
        <v>0.019</v>
      </c>
    </row>
    <row r="272" spans="2:54" ht="12.75">
      <c r="B272" s="110">
        <v>623</v>
      </c>
      <c r="C272" s="125">
        <v>0.03718</v>
      </c>
      <c r="D272" s="125">
        <v>0.03903</v>
      </c>
      <c r="E272" s="125">
        <v>0.03615</v>
      </c>
      <c r="F272" s="7">
        <v>0.02591</v>
      </c>
      <c r="G272" s="125">
        <v>0.03056</v>
      </c>
      <c r="H272" s="125">
        <v>0.02557</v>
      </c>
      <c r="R272" s="7">
        <v>0.03</v>
      </c>
      <c r="S272" s="7">
        <v>0.023</v>
      </c>
      <c r="T272" s="7">
        <v>0.017</v>
      </c>
      <c r="U272" s="7">
        <v>0.016</v>
      </c>
      <c r="V272" s="7">
        <v>0.013</v>
      </c>
      <c r="W272" s="67">
        <v>0.015333333333333332</v>
      </c>
      <c r="X272" s="7">
        <v>0.018</v>
      </c>
      <c r="Y272" s="7">
        <v>0.088</v>
      </c>
      <c r="Z272" s="7">
        <v>0.018</v>
      </c>
      <c r="AA272" s="7">
        <v>0.083</v>
      </c>
      <c r="AB272" s="125">
        <v>0.07333333333333333</v>
      </c>
      <c r="AC272" s="7">
        <v>0.076</v>
      </c>
      <c r="AD272" s="125">
        <v>0.068</v>
      </c>
      <c r="AE272" s="7">
        <v>0.089</v>
      </c>
      <c r="AF272" s="125">
        <v>0.07</v>
      </c>
      <c r="AY272">
        <v>0.021</v>
      </c>
      <c r="AZ272">
        <v>0.012</v>
      </c>
      <c r="BA272">
        <v>0.007</v>
      </c>
      <c r="BB272">
        <v>0.019</v>
      </c>
    </row>
    <row r="273" spans="2:54" ht="12.75">
      <c r="B273" s="110">
        <v>624</v>
      </c>
      <c r="C273" s="125">
        <v>0.03687</v>
      </c>
      <c r="D273" s="125">
        <v>0.0389</v>
      </c>
      <c r="E273" s="125">
        <v>0.03602</v>
      </c>
      <c r="F273" s="7">
        <v>0.02595</v>
      </c>
      <c r="G273" s="125">
        <v>0.03067</v>
      </c>
      <c r="H273" s="125">
        <v>0.02563</v>
      </c>
      <c r="R273" s="7">
        <v>0.03</v>
      </c>
      <c r="S273" s="7">
        <v>0.023</v>
      </c>
      <c r="T273" s="7">
        <v>0.017</v>
      </c>
      <c r="U273" s="7">
        <v>0.016</v>
      </c>
      <c r="V273" s="7">
        <v>0.013</v>
      </c>
      <c r="W273" s="67">
        <v>0.015333333333333332</v>
      </c>
      <c r="X273" s="7">
        <v>0.018</v>
      </c>
      <c r="Y273" s="7">
        <v>0.087</v>
      </c>
      <c r="Z273" s="7">
        <v>0.018</v>
      </c>
      <c r="AA273" s="7">
        <v>0.083</v>
      </c>
      <c r="AB273" s="125">
        <v>0.07333333333333333</v>
      </c>
      <c r="AC273" s="7">
        <v>0.076</v>
      </c>
      <c r="AD273" s="125">
        <v>0.06833333333333334</v>
      </c>
      <c r="AE273" s="7">
        <v>0.089</v>
      </c>
      <c r="AF273" s="125">
        <v>0.07</v>
      </c>
      <c r="AY273">
        <v>0.021</v>
      </c>
      <c r="AZ273">
        <v>0.012</v>
      </c>
      <c r="BA273">
        <v>0.007</v>
      </c>
      <c r="BB273">
        <v>0.019</v>
      </c>
    </row>
    <row r="274" spans="2:54" ht="12.75">
      <c r="B274" s="110">
        <v>625</v>
      </c>
      <c r="C274" s="125">
        <v>0.03665</v>
      </c>
      <c r="D274" s="125">
        <v>0.03876</v>
      </c>
      <c r="E274" s="125">
        <v>0.03597</v>
      </c>
      <c r="F274" s="7">
        <v>0.02596</v>
      </c>
      <c r="G274" s="125">
        <v>0.03081</v>
      </c>
      <c r="H274" s="125">
        <v>0.02567</v>
      </c>
      <c r="R274" s="7">
        <v>0.029</v>
      </c>
      <c r="S274" s="7">
        <v>0.023</v>
      </c>
      <c r="T274" s="7">
        <v>0.017</v>
      </c>
      <c r="U274" s="7">
        <v>0.016</v>
      </c>
      <c r="V274" s="7">
        <v>0.013</v>
      </c>
      <c r="W274" s="67">
        <v>0.015333333333333332</v>
      </c>
      <c r="X274" s="7">
        <v>0.018</v>
      </c>
      <c r="Y274" s="7">
        <v>0.087</v>
      </c>
      <c r="Z274" s="7">
        <v>0.018</v>
      </c>
      <c r="AA274" s="7">
        <v>0.083</v>
      </c>
      <c r="AB274" s="125">
        <v>0.07366666666666667</v>
      </c>
      <c r="AC274" s="7">
        <v>0.076</v>
      </c>
      <c r="AD274" s="125">
        <v>0.06866666666666667</v>
      </c>
      <c r="AE274" s="7">
        <v>0.089</v>
      </c>
      <c r="AF274" s="125">
        <v>0.07</v>
      </c>
      <c r="AY274">
        <v>0.021</v>
      </c>
      <c r="AZ274">
        <v>0.013</v>
      </c>
      <c r="BA274">
        <v>0.007</v>
      </c>
      <c r="BB274">
        <v>0.019</v>
      </c>
    </row>
    <row r="275" spans="2:54" ht="12.75">
      <c r="B275" s="110">
        <v>626</v>
      </c>
      <c r="C275" s="125">
        <v>0.03651</v>
      </c>
      <c r="D275" s="125">
        <v>0.03868</v>
      </c>
      <c r="E275" s="125">
        <v>0.03588</v>
      </c>
      <c r="F275" s="7">
        <v>0.02602</v>
      </c>
      <c r="G275" s="125">
        <v>0.03097</v>
      </c>
      <c r="H275" s="125">
        <v>0.02565</v>
      </c>
      <c r="R275" s="7">
        <v>0.029</v>
      </c>
      <c r="S275" s="7">
        <v>0.023</v>
      </c>
      <c r="T275" s="7">
        <v>0.017</v>
      </c>
      <c r="U275" s="7">
        <v>0.016</v>
      </c>
      <c r="V275" s="7">
        <v>0.013</v>
      </c>
      <c r="W275" s="67">
        <v>0.015333333333333332</v>
      </c>
      <c r="X275" s="7">
        <v>0.019</v>
      </c>
      <c r="Y275" s="7">
        <v>0.087</v>
      </c>
      <c r="Z275" s="7">
        <v>0.018</v>
      </c>
      <c r="AA275" s="7">
        <v>0.084</v>
      </c>
      <c r="AB275" s="125">
        <v>0.07433333333333333</v>
      </c>
      <c r="AC275" s="7">
        <v>0.077</v>
      </c>
      <c r="AD275" s="125">
        <v>0.069</v>
      </c>
      <c r="AE275" s="7">
        <v>0.089</v>
      </c>
      <c r="AF275" s="125">
        <v>0.07033333333333333</v>
      </c>
      <c r="AY275">
        <v>0.021</v>
      </c>
      <c r="AZ275">
        <v>0.013</v>
      </c>
      <c r="BA275">
        <v>0.007</v>
      </c>
      <c r="BB275">
        <v>0.019</v>
      </c>
    </row>
    <row r="276" spans="2:54" ht="12.75">
      <c r="B276" s="110">
        <v>627</v>
      </c>
      <c r="C276" s="125">
        <v>0.03631</v>
      </c>
      <c r="D276" s="125">
        <v>0.03863</v>
      </c>
      <c r="E276" s="125">
        <v>0.03575</v>
      </c>
      <c r="F276" s="7">
        <v>0.0261</v>
      </c>
      <c r="G276" s="125">
        <v>0.03108</v>
      </c>
      <c r="H276" s="125">
        <v>0.02569</v>
      </c>
      <c r="R276" s="7">
        <v>0.029</v>
      </c>
      <c r="S276" s="7">
        <v>0.023</v>
      </c>
      <c r="T276" s="7">
        <v>0.017</v>
      </c>
      <c r="U276" s="7">
        <v>0.016</v>
      </c>
      <c r="V276" s="7">
        <v>0.013</v>
      </c>
      <c r="W276" s="67">
        <v>0.015333333333333332</v>
      </c>
      <c r="X276" s="7">
        <v>0.019</v>
      </c>
      <c r="Y276" s="7">
        <v>0.088</v>
      </c>
      <c r="Z276" s="7">
        <v>0.018</v>
      </c>
      <c r="AA276" s="7">
        <v>0.084</v>
      </c>
      <c r="AB276" s="125">
        <v>0.07433333333333333</v>
      </c>
      <c r="AC276" s="7">
        <v>0.077</v>
      </c>
      <c r="AD276" s="125">
        <v>0.069</v>
      </c>
      <c r="AE276" s="7">
        <v>0.089</v>
      </c>
      <c r="AF276" s="125">
        <v>0.07066666666666667</v>
      </c>
      <c r="AY276">
        <v>0.021</v>
      </c>
      <c r="AZ276">
        <v>0.013</v>
      </c>
      <c r="BA276">
        <v>0.007</v>
      </c>
      <c r="BB276">
        <v>0.019</v>
      </c>
    </row>
    <row r="277" spans="2:54" ht="12.75">
      <c r="B277" s="110">
        <v>628</v>
      </c>
      <c r="C277" s="125">
        <v>0.03613</v>
      </c>
      <c r="D277" s="125">
        <v>0.03857</v>
      </c>
      <c r="E277" s="125">
        <v>0.03573</v>
      </c>
      <c r="F277" s="7">
        <v>0.02622</v>
      </c>
      <c r="G277" s="125">
        <v>0.03125</v>
      </c>
      <c r="H277" s="125">
        <v>0.02579</v>
      </c>
      <c r="R277" s="7">
        <v>0.029</v>
      </c>
      <c r="S277" s="7">
        <v>0.023</v>
      </c>
      <c r="T277" s="7">
        <v>0.017</v>
      </c>
      <c r="U277" s="7">
        <v>0.016</v>
      </c>
      <c r="V277" s="7">
        <v>0.013</v>
      </c>
      <c r="W277" s="67">
        <v>0.015333333333333332</v>
      </c>
      <c r="X277" s="7">
        <v>0.019</v>
      </c>
      <c r="Y277" s="7">
        <v>0.088</v>
      </c>
      <c r="Z277" s="7">
        <v>0.018</v>
      </c>
      <c r="AA277" s="7">
        <v>0.084</v>
      </c>
      <c r="AB277" s="125">
        <v>0.07466666666666667</v>
      </c>
      <c r="AC277" s="7">
        <v>0.077</v>
      </c>
      <c r="AD277" s="125">
        <v>0.06966666666666667</v>
      </c>
      <c r="AE277" s="7">
        <v>0.089</v>
      </c>
      <c r="AF277" s="125">
        <v>0.07066666666666667</v>
      </c>
      <c r="AY277">
        <v>0.021</v>
      </c>
      <c r="AZ277">
        <v>0.013</v>
      </c>
      <c r="BA277">
        <v>0.007</v>
      </c>
      <c r="BB277">
        <v>0.02</v>
      </c>
    </row>
    <row r="278" spans="2:54" ht="12.75">
      <c r="B278" s="110">
        <v>629</v>
      </c>
      <c r="C278" s="125">
        <v>0.036</v>
      </c>
      <c r="D278" s="125">
        <v>0.03848</v>
      </c>
      <c r="E278" s="125">
        <v>0.0356</v>
      </c>
      <c r="F278" s="7">
        <v>0.0262</v>
      </c>
      <c r="G278" s="125">
        <v>0.03133</v>
      </c>
      <c r="H278" s="125">
        <v>0.02584</v>
      </c>
      <c r="R278" s="7">
        <v>0.029</v>
      </c>
      <c r="S278" s="7">
        <v>0.024</v>
      </c>
      <c r="T278" s="7">
        <v>0.017</v>
      </c>
      <c r="U278" s="7">
        <v>0.016</v>
      </c>
      <c r="V278" s="7">
        <v>0.014</v>
      </c>
      <c r="W278" s="67">
        <v>0.015666666666666666</v>
      </c>
      <c r="X278" s="7">
        <v>0.019</v>
      </c>
      <c r="Y278" s="7">
        <v>0.088</v>
      </c>
      <c r="Z278" s="7">
        <v>0.018</v>
      </c>
      <c r="AA278" s="7">
        <v>0.084</v>
      </c>
      <c r="AB278" s="125">
        <v>0.075</v>
      </c>
      <c r="AC278" s="7">
        <v>0.078</v>
      </c>
      <c r="AD278" s="125">
        <v>0.06966666666666667</v>
      </c>
      <c r="AE278" s="7">
        <v>0.09</v>
      </c>
      <c r="AF278" s="125">
        <v>0.071</v>
      </c>
      <c r="AY278">
        <v>0.02</v>
      </c>
      <c r="AZ278">
        <v>0.013</v>
      </c>
      <c r="BA278">
        <v>0.007</v>
      </c>
      <c r="BB278">
        <v>0.02</v>
      </c>
    </row>
    <row r="279" spans="2:54" ht="12.75">
      <c r="B279" s="110">
        <v>630</v>
      </c>
      <c r="C279" s="125">
        <v>0.0359</v>
      </c>
      <c r="D279" s="125">
        <v>0.03847</v>
      </c>
      <c r="E279" s="125">
        <v>0.03557</v>
      </c>
      <c r="F279" s="7">
        <v>0.02624</v>
      </c>
      <c r="G279" s="125">
        <v>0.03146</v>
      </c>
      <c r="H279" s="125">
        <v>0.02591</v>
      </c>
      <c r="R279" s="7">
        <v>0.03</v>
      </c>
      <c r="S279" s="7">
        <v>0.024</v>
      </c>
      <c r="T279" s="7">
        <v>0.018</v>
      </c>
      <c r="U279" s="7">
        <v>0.017</v>
      </c>
      <c r="V279" s="7">
        <v>0.014</v>
      </c>
      <c r="W279" s="67">
        <v>0.016333333333333335</v>
      </c>
      <c r="X279" s="7">
        <v>0.019</v>
      </c>
      <c r="Y279" s="7">
        <v>0.088</v>
      </c>
      <c r="Z279" s="7">
        <v>0.018</v>
      </c>
      <c r="AA279" s="7">
        <v>0.085</v>
      </c>
      <c r="AB279" s="125">
        <v>0.07533333333333334</v>
      </c>
      <c r="AC279" s="7">
        <v>0.078</v>
      </c>
      <c r="AD279" s="125">
        <v>0.07</v>
      </c>
      <c r="AE279" s="7">
        <v>0.091</v>
      </c>
      <c r="AF279" s="125">
        <v>0.072</v>
      </c>
      <c r="AY279">
        <v>0.02</v>
      </c>
      <c r="AZ279">
        <v>0.013</v>
      </c>
      <c r="BA279">
        <v>0.008</v>
      </c>
      <c r="BB279">
        <v>0.02</v>
      </c>
    </row>
    <row r="280" spans="2:54" ht="12.75">
      <c r="B280" s="110">
        <v>631</v>
      </c>
      <c r="C280" s="125">
        <v>0.03577</v>
      </c>
      <c r="D280" s="125">
        <v>0.03842</v>
      </c>
      <c r="E280" s="125">
        <v>0.03547</v>
      </c>
      <c r="F280" s="7">
        <v>0.02629</v>
      </c>
      <c r="G280" s="125">
        <v>0.03165</v>
      </c>
      <c r="H280" s="125">
        <v>0.02589</v>
      </c>
      <c r="R280" s="7">
        <v>0.03</v>
      </c>
      <c r="S280" s="7">
        <v>0.024</v>
      </c>
      <c r="T280" s="7">
        <v>0.018</v>
      </c>
      <c r="U280" s="7">
        <v>0.016</v>
      </c>
      <c r="V280" s="7">
        <v>0.014</v>
      </c>
      <c r="W280" s="67">
        <v>0.016</v>
      </c>
      <c r="X280" s="7">
        <v>0.02</v>
      </c>
      <c r="Y280" s="7">
        <v>0.088</v>
      </c>
      <c r="Z280" s="7">
        <v>0.018</v>
      </c>
      <c r="AA280" s="7">
        <v>0.085</v>
      </c>
      <c r="AB280" s="125">
        <v>0.07566666666666667</v>
      </c>
      <c r="AC280" s="7">
        <v>0.079</v>
      </c>
      <c r="AD280" s="125">
        <v>0.07100000000000001</v>
      </c>
      <c r="AE280" s="7">
        <v>0.092</v>
      </c>
      <c r="AF280" s="125">
        <v>0.07233333333333333</v>
      </c>
      <c r="AY280">
        <v>0.02</v>
      </c>
      <c r="AZ280">
        <v>0.013</v>
      </c>
      <c r="BA280">
        <v>0.008</v>
      </c>
      <c r="BB280">
        <v>0.02</v>
      </c>
    </row>
    <row r="281" spans="2:54" ht="12.75">
      <c r="B281" s="110">
        <v>632</v>
      </c>
      <c r="C281" s="125">
        <v>0.03567</v>
      </c>
      <c r="D281" s="125">
        <v>0.03841</v>
      </c>
      <c r="E281" s="125">
        <v>0.03537</v>
      </c>
      <c r="F281" s="7">
        <v>0.02641</v>
      </c>
      <c r="G281" s="125">
        <v>0.03176</v>
      </c>
      <c r="H281" s="125">
        <v>0.0259</v>
      </c>
      <c r="R281" s="7">
        <v>0.029</v>
      </c>
      <c r="S281" s="7">
        <v>0.024</v>
      </c>
      <c r="T281" s="7">
        <v>0.018</v>
      </c>
      <c r="U281" s="7">
        <v>0.016</v>
      </c>
      <c r="V281" s="7">
        <v>0.014</v>
      </c>
      <c r="W281" s="67">
        <v>0.016</v>
      </c>
      <c r="X281" s="7">
        <v>0.019</v>
      </c>
      <c r="Y281" s="7">
        <v>0.088</v>
      </c>
      <c r="Z281" s="7">
        <v>0.018</v>
      </c>
      <c r="AA281" s="7">
        <v>0.086</v>
      </c>
      <c r="AB281" s="125">
        <v>0.076</v>
      </c>
      <c r="AC281" s="7">
        <v>0.079</v>
      </c>
      <c r="AD281" s="125">
        <v>0.07133333333333335</v>
      </c>
      <c r="AE281" s="7">
        <v>0.092</v>
      </c>
      <c r="AF281" s="125">
        <v>0.07233333333333333</v>
      </c>
      <c r="AY281">
        <v>0.02</v>
      </c>
      <c r="AZ281">
        <v>0.013</v>
      </c>
      <c r="BA281">
        <v>0.008</v>
      </c>
      <c r="BB281">
        <v>0.02</v>
      </c>
    </row>
    <row r="282" spans="2:54" ht="12.75">
      <c r="B282" s="110">
        <v>633</v>
      </c>
      <c r="C282" s="125">
        <v>0.03559</v>
      </c>
      <c r="D282" s="125">
        <v>0.03839</v>
      </c>
      <c r="E282" s="125">
        <v>0.03537</v>
      </c>
      <c r="F282" s="7">
        <v>0.02638</v>
      </c>
      <c r="G282" s="125">
        <v>0.03192</v>
      </c>
      <c r="H282" s="125">
        <v>0.02595</v>
      </c>
      <c r="R282" s="7">
        <v>0.029</v>
      </c>
      <c r="S282" s="7">
        <v>0.024</v>
      </c>
      <c r="T282" s="7">
        <v>0.017</v>
      </c>
      <c r="U282" s="7">
        <v>0.016</v>
      </c>
      <c r="V282" s="7">
        <v>0.014</v>
      </c>
      <c r="W282" s="67">
        <v>0.015666666666666666</v>
      </c>
      <c r="X282" s="7">
        <v>0.019</v>
      </c>
      <c r="Y282" s="7">
        <v>0.088</v>
      </c>
      <c r="Z282" s="7">
        <v>0.018</v>
      </c>
      <c r="AA282" s="7">
        <v>0.086</v>
      </c>
      <c r="AB282" s="125">
        <v>0.07633333333333332</v>
      </c>
      <c r="AC282" s="7">
        <v>0.079</v>
      </c>
      <c r="AD282" s="125">
        <v>0.07100000000000001</v>
      </c>
      <c r="AE282" s="7">
        <v>0.092</v>
      </c>
      <c r="AF282" s="125">
        <v>0.07233333333333333</v>
      </c>
      <c r="AY282">
        <v>0.02</v>
      </c>
      <c r="AZ282">
        <v>0.013</v>
      </c>
      <c r="BA282">
        <v>0.008</v>
      </c>
      <c r="BB282">
        <v>0.021</v>
      </c>
    </row>
    <row r="283" spans="2:54" ht="12.75">
      <c r="B283" s="110">
        <v>634</v>
      </c>
      <c r="C283" s="125">
        <v>0.03557</v>
      </c>
      <c r="D283" s="125">
        <v>0.03833</v>
      </c>
      <c r="E283" s="125">
        <v>0.03529</v>
      </c>
      <c r="F283" s="7">
        <v>0.02642</v>
      </c>
      <c r="G283" s="125">
        <v>0.03203</v>
      </c>
      <c r="H283" s="125">
        <v>0.02602</v>
      </c>
      <c r="R283" s="7">
        <v>0.029</v>
      </c>
      <c r="S283" s="7">
        <v>0.024</v>
      </c>
      <c r="T283" s="7">
        <v>0.017</v>
      </c>
      <c r="U283" s="7">
        <v>0.016</v>
      </c>
      <c r="V283" s="7">
        <v>0.014</v>
      </c>
      <c r="W283" s="67">
        <v>0.015666666666666666</v>
      </c>
      <c r="X283" s="7">
        <v>0.019</v>
      </c>
      <c r="Y283" s="7">
        <v>0.087</v>
      </c>
      <c r="Z283" s="7">
        <v>0.018</v>
      </c>
      <c r="AA283" s="7">
        <v>0.086</v>
      </c>
      <c r="AB283" s="125">
        <v>0.077</v>
      </c>
      <c r="AC283" s="7">
        <v>0.079</v>
      </c>
      <c r="AD283" s="125">
        <v>0.07133333333333335</v>
      </c>
      <c r="AE283" s="7">
        <v>0.092</v>
      </c>
      <c r="AF283" s="125">
        <v>0.07266666666666667</v>
      </c>
      <c r="AY283">
        <v>0.02</v>
      </c>
      <c r="AZ283">
        <v>0.014</v>
      </c>
      <c r="BA283">
        <v>0.008</v>
      </c>
      <c r="BB283">
        <v>0.021</v>
      </c>
    </row>
    <row r="284" spans="2:54" ht="12.75">
      <c r="B284" s="110">
        <v>635</v>
      </c>
      <c r="C284" s="125">
        <v>0.03554</v>
      </c>
      <c r="D284" s="125">
        <v>0.03825</v>
      </c>
      <c r="E284" s="125">
        <v>0.03521</v>
      </c>
      <c r="F284" s="7">
        <v>0.0265</v>
      </c>
      <c r="G284" s="125">
        <v>0.03214</v>
      </c>
      <c r="H284" s="125">
        <v>0.02613</v>
      </c>
      <c r="R284" s="7">
        <v>0.029</v>
      </c>
      <c r="S284" s="7">
        <v>0.024</v>
      </c>
      <c r="T284" s="7">
        <v>0.018</v>
      </c>
      <c r="U284" s="7">
        <v>0.016</v>
      </c>
      <c r="V284" s="7">
        <v>0.014</v>
      </c>
      <c r="W284" s="67">
        <v>0.016</v>
      </c>
      <c r="X284" s="7">
        <v>0.02</v>
      </c>
      <c r="Y284" s="7">
        <v>0.087</v>
      </c>
      <c r="Z284" s="7">
        <v>0.018</v>
      </c>
      <c r="AA284" s="7">
        <v>0.086</v>
      </c>
      <c r="AB284" s="125">
        <v>0.077</v>
      </c>
      <c r="AC284" s="7">
        <v>0.08</v>
      </c>
      <c r="AD284" s="125">
        <v>0.07166666666666667</v>
      </c>
      <c r="AE284" s="7">
        <v>0.092</v>
      </c>
      <c r="AF284" s="125">
        <v>0.073</v>
      </c>
      <c r="AY284">
        <v>0.02</v>
      </c>
      <c r="AZ284">
        <v>0.014</v>
      </c>
      <c r="BA284">
        <v>0.008</v>
      </c>
      <c r="BB284">
        <v>0.021</v>
      </c>
    </row>
    <row r="285" spans="2:54" ht="12.75">
      <c r="B285" s="110">
        <v>636</v>
      </c>
      <c r="C285" s="125">
        <v>0.03549</v>
      </c>
      <c r="D285" s="125">
        <v>0.03835</v>
      </c>
      <c r="E285" s="125">
        <v>0.03514</v>
      </c>
      <c r="F285" s="7">
        <v>0.02656</v>
      </c>
      <c r="G285" s="125">
        <v>0.03235</v>
      </c>
      <c r="H285" s="125">
        <v>0.0261</v>
      </c>
      <c r="R285" s="7">
        <v>0.029</v>
      </c>
      <c r="S285" s="7">
        <v>0.024</v>
      </c>
      <c r="T285" s="7">
        <v>0.018</v>
      </c>
      <c r="U285" s="7">
        <v>0.016</v>
      </c>
      <c r="V285" s="7">
        <v>0.014</v>
      </c>
      <c r="W285" s="67">
        <v>0.016</v>
      </c>
      <c r="X285" s="7">
        <v>0.02</v>
      </c>
      <c r="Y285" s="7">
        <v>0.088</v>
      </c>
      <c r="Z285" s="7">
        <v>0.018</v>
      </c>
      <c r="AA285" s="7">
        <v>0.086</v>
      </c>
      <c r="AB285" s="125">
        <v>0.077</v>
      </c>
      <c r="AC285" s="7">
        <v>0.079</v>
      </c>
      <c r="AD285" s="125">
        <v>0.07133333333333335</v>
      </c>
      <c r="AE285" s="7">
        <v>0.092</v>
      </c>
      <c r="AF285" s="125">
        <v>0.073</v>
      </c>
      <c r="AY285">
        <v>0.02</v>
      </c>
      <c r="AZ285">
        <v>0.014</v>
      </c>
      <c r="BA285">
        <v>0.008</v>
      </c>
      <c r="BB285">
        <v>0.021</v>
      </c>
    </row>
    <row r="286" spans="2:54" ht="12.75">
      <c r="B286" s="110">
        <v>637</v>
      </c>
      <c r="C286" s="125">
        <v>0.03546</v>
      </c>
      <c r="D286" s="125">
        <v>0.03834</v>
      </c>
      <c r="E286" s="125">
        <v>0.03506</v>
      </c>
      <c r="F286" s="7">
        <v>0.02664</v>
      </c>
      <c r="G286" s="125">
        <v>0.0324</v>
      </c>
      <c r="H286" s="125">
        <v>0.02625</v>
      </c>
      <c r="R286" s="7">
        <v>0.029</v>
      </c>
      <c r="S286" s="7">
        <v>0.024</v>
      </c>
      <c r="T286" s="7">
        <v>0.018</v>
      </c>
      <c r="U286" s="7">
        <v>0.016</v>
      </c>
      <c r="V286" s="7">
        <v>0.014</v>
      </c>
      <c r="W286" s="67">
        <v>0.016</v>
      </c>
      <c r="X286" s="7">
        <v>0.02</v>
      </c>
      <c r="Y286" s="7">
        <v>0.088</v>
      </c>
      <c r="Z286" s="7">
        <v>0.018</v>
      </c>
      <c r="AA286" s="7">
        <v>0.086</v>
      </c>
      <c r="AB286" s="125">
        <v>0.07733333333333332</v>
      </c>
      <c r="AC286" s="7">
        <v>0.079</v>
      </c>
      <c r="AD286" s="125">
        <v>0.07133333333333335</v>
      </c>
      <c r="AE286" s="7">
        <v>0.093</v>
      </c>
      <c r="AF286" s="125">
        <v>0.073</v>
      </c>
      <c r="AY286">
        <v>0.02</v>
      </c>
      <c r="AZ286">
        <v>0.014</v>
      </c>
      <c r="BA286">
        <v>0.008</v>
      </c>
      <c r="BB286">
        <v>0.021</v>
      </c>
    </row>
    <row r="287" spans="2:54" ht="12.75">
      <c r="B287" s="110">
        <v>638</v>
      </c>
      <c r="C287" s="125">
        <v>0.03539</v>
      </c>
      <c r="D287" s="125">
        <v>0.03834</v>
      </c>
      <c r="E287" s="125">
        <v>0.03504</v>
      </c>
      <c r="F287" s="7">
        <v>0.02672</v>
      </c>
      <c r="G287" s="125">
        <v>0.03248</v>
      </c>
      <c r="H287" s="125">
        <v>0.02617</v>
      </c>
      <c r="R287" s="7">
        <v>0.03</v>
      </c>
      <c r="S287" s="7">
        <v>0.024</v>
      </c>
      <c r="T287" s="7">
        <v>0.018</v>
      </c>
      <c r="U287" s="7">
        <v>0.017</v>
      </c>
      <c r="V287" s="7">
        <v>0.014</v>
      </c>
      <c r="W287" s="67">
        <v>0.016333333333333335</v>
      </c>
      <c r="X287" s="7">
        <v>0.02</v>
      </c>
      <c r="Y287" s="7">
        <v>0.088</v>
      </c>
      <c r="Z287" s="7">
        <v>0.018</v>
      </c>
      <c r="AA287" s="7">
        <v>0.087</v>
      </c>
      <c r="AB287" s="125">
        <v>0.07766666666666666</v>
      </c>
      <c r="AC287" s="7">
        <v>0.079</v>
      </c>
      <c r="AD287" s="125">
        <v>0.07133333333333335</v>
      </c>
      <c r="AE287" s="7">
        <v>0.093</v>
      </c>
      <c r="AF287" s="125">
        <v>0.073</v>
      </c>
      <c r="AY287">
        <v>0.02</v>
      </c>
      <c r="AZ287">
        <v>0.014</v>
      </c>
      <c r="BA287">
        <v>0.008</v>
      </c>
      <c r="BB287">
        <v>0.022</v>
      </c>
    </row>
    <row r="288" spans="2:54" ht="12.75">
      <c r="B288" s="110">
        <v>639</v>
      </c>
      <c r="C288" s="125">
        <v>0.03551</v>
      </c>
      <c r="D288" s="125">
        <v>0.03839</v>
      </c>
      <c r="E288" s="125">
        <v>0.03494</v>
      </c>
      <c r="F288" s="7">
        <v>0.02672</v>
      </c>
      <c r="G288" s="125">
        <v>0.03267</v>
      </c>
      <c r="H288" s="125">
        <v>0.02631</v>
      </c>
      <c r="R288" s="7">
        <v>0.03</v>
      </c>
      <c r="S288" s="7">
        <v>0.025</v>
      </c>
      <c r="T288" s="7">
        <v>0.018</v>
      </c>
      <c r="U288" s="7">
        <v>0.017</v>
      </c>
      <c r="V288" s="7">
        <v>0.014</v>
      </c>
      <c r="W288" s="67">
        <v>0.016333333333333335</v>
      </c>
      <c r="X288" s="7">
        <v>0.02</v>
      </c>
      <c r="Y288" s="7">
        <v>0.088</v>
      </c>
      <c r="Z288" s="7">
        <v>0.018</v>
      </c>
      <c r="AA288" s="7">
        <v>0.087</v>
      </c>
      <c r="AB288" s="125">
        <v>0.078</v>
      </c>
      <c r="AC288" s="7">
        <v>0.08</v>
      </c>
      <c r="AD288" s="125">
        <v>0.07166666666666667</v>
      </c>
      <c r="AE288" s="7">
        <v>0.093</v>
      </c>
      <c r="AF288" s="125">
        <v>0.07333333333333333</v>
      </c>
      <c r="AY288">
        <v>0.02</v>
      </c>
      <c r="AZ288">
        <v>0.014</v>
      </c>
      <c r="BA288">
        <v>0.008</v>
      </c>
      <c r="BB288">
        <v>0.022</v>
      </c>
    </row>
    <row r="289" spans="2:54" ht="12.75">
      <c r="B289" s="110">
        <v>640</v>
      </c>
      <c r="C289" s="125">
        <v>0.03551</v>
      </c>
      <c r="D289" s="125">
        <v>0.03846</v>
      </c>
      <c r="E289" s="125">
        <v>0.03494</v>
      </c>
      <c r="F289" s="7">
        <v>0.0267</v>
      </c>
      <c r="G289" s="125">
        <v>0.03281</v>
      </c>
      <c r="H289" s="125">
        <v>0.02628</v>
      </c>
      <c r="R289" s="7">
        <v>0.029</v>
      </c>
      <c r="S289" s="7">
        <v>0.025</v>
      </c>
      <c r="T289" s="7">
        <v>0.018</v>
      </c>
      <c r="U289" s="7">
        <v>0.017</v>
      </c>
      <c r="V289" s="7">
        <v>0.014</v>
      </c>
      <c r="W289" s="67">
        <v>0.016333333333333335</v>
      </c>
      <c r="X289" s="7">
        <v>0.02</v>
      </c>
      <c r="Y289" s="7">
        <v>0.088</v>
      </c>
      <c r="Z289" s="7">
        <v>0.018</v>
      </c>
      <c r="AA289" s="7">
        <v>0.088</v>
      </c>
      <c r="AB289" s="125">
        <v>0.07833333333333332</v>
      </c>
      <c r="AC289" s="7">
        <v>0.081</v>
      </c>
      <c r="AD289" s="125">
        <v>0.07233333333333335</v>
      </c>
      <c r="AE289" s="7">
        <v>0.093</v>
      </c>
      <c r="AF289" s="125">
        <v>0.07366666666666667</v>
      </c>
      <c r="AY289">
        <v>0.021</v>
      </c>
      <c r="AZ289">
        <v>0.015</v>
      </c>
      <c r="BA289">
        <v>0.008</v>
      </c>
      <c r="BB289">
        <v>0.022</v>
      </c>
    </row>
    <row r="290" spans="2:54" ht="12.75">
      <c r="B290" s="110">
        <v>641</v>
      </c>
      <c r="C290" s="125">
        <v>0.03563</v>
      </c>
      <c r="D290" s="125">
        <v>0.03851</v>
      </c>
      <c r="E290" s="125">
        <v>0.03492</v>
      </c>
      <c r="F290" s="7">
        <v>0.02678</v>
      </c>
      <c r="G290" s="125">
        <v>0.03289</v>
      </c>
      <c r="H290" s="125">
        <v>0.02636</v>
      </c>
      <c r="R290" s="7">
        <v>0.029</v>
      </c>
      <c r="S290" s="7">
        <v>0.024</v>
      </c>
      <c r="T290" s="7">
        <v>0.018</v>
      </c>
      <c r="U290" s="7">
        <v>0.017</v>
      </c>
      <c r="V290" s="7">
        <v>0.014</v>
      </c>
      <c r="W290" s="67">
        <v>0.016333333333333335</v>
      </c>
      <c r="X290" s="7">
        <v>0.02</v>
      </c>
      <c r="Y290" s="7">
        <v>0.088</v>
      </c>
      <c r="Z290" s="7">
        <v>0.018</v>
      </c>
      <c r="AA290" s="7">
        <v>0.089</v>
      </c>
      <c r="AB290" s="125">
        <v>0.079</v>
      </c>
      <c r="AC290" s="7">
        <v>0.081</v>
      </c>
      <c r="AD290" s="125">
        <v>0.07300000000000001</v>
      </c>
      <c r="AE290" s="7">
        <v>0.093</v>
      </c>
      <c r="AF290" s="125">
        <v>0.07366666666666667</v>
      </c>
      <c r="AY290">
        <v>0.021</v>
      </c>
      <c r="AZ290">
        <v>0.015</v>
      </c>
      <c r="BA290">
        <v>0.008</v>
      </c>
      <c r="BB290">
        <v>0.022</v>
      </c>
    </row>
    <row r="291" spans="2:54" ht="12.75">
      <c r="B291" s="110">
        <v>642</v>
      </c>
      <c r="C291" s="125">
        <v>0.0357</v>
      </c>
      <c r="D291" s="125">
        <v>0.03856</v>
      </c>
      <c r="E291" s="125">
        <v>0.03477</v>
      </c>
      <c r="F291" s="7">
        <v>0.02689</v>
      </c>
      <c r="G291" s="125">
        <v>0.03307</v>
      </c>
      <c r="H291" s="125">
        <v>0.02642</v>
      </c>
      <c r="R291" s="7">
        <v>0.029</v>
      </c>
      <c r="S291" s="7">
        <v>0.025</v>
      </c>
      <c r="T291" s="7">
        <v>0.018</v>
      </c>
      <c r="U291" s="7">
        <v>0.017</v>
      </c>
      <c r="V291" s="7">
        <v>0.014</v>
      </c>
      <c r="W291" s="67">
        <v>0.016333333333333335</v>
      </c>
      <c r="X291" s="7">
        <v>0.021</v>
      </c>
      <c r="Y291" s="7">
        <v>0.087</v>
      </c>
      <c r="Z291" s="7">
        <v>0.018</v>
      </c>
      <c r="AA291" s="7">
        <v>0.089</v>
      </c>
      <c r="AB291" s="125">
        <v>0.07933333333333333</v>
      </c>
      <c r="AC291" s="7">
        <v>0.08</v>
      </c>
      <c r="AD291" s="125">
        <v>0.07266666666666667</v>
      </c>
      <c r="AE291" s="7">
        <v>0.094</v>
      </c>
      <c r="AF291" s="125">
        <v>0.07433333333333332</v>
      </c>
      <c r="AY291">
        <v>0.021</v>
      </c>
      <c r="AZ291">
        <v>0.015</v>
      </c>
      <c r="BA291">
        <v>0.009</v>
      </c>
      <c r="BB291">
        <v>0.023</v>
      </c>
    </row>
    <row r="292" spans="2:54" ht="12.75">
      <c r="B292" s="110">
        <v>643</v>
      </c>
      <c r="C292" s="125">
        <v>0.03578</v>
      </c>
      <c r="D292" s="125">
        <v>0.03863</v>
      </c>
      <c r="E292" s="125">
        <v>0.03475</v>
      </c>
      <c r="F292" s="7">
        <v>0.02697</v>
      </c>
      <c r="G292" s="125">
        <v>0.03321</v>
      </c>
      <c r="H292" s="125">
        <v>0.02637</v>
      </c>
      <c r="R292" s="7">
        <v>0.03</v>
      </c>
      <c r="S292" s="7">
        <v>0.025</v>
      </c>
      <c r="T292" s="7">
        <v>0.018</v>
      </c>
      <c r="U292" s="7">
        <v>0.017</v>
      </c>
      <c r="V292" s="7">
        <v>0.014</v>
      </c>
      <c r="W292" s="67">
        <v>0.016333333333333335</v>
      </c>
      <c r="X292" s="7">
        <v>0.021</v>
      </c>
      <c r="Y292" s="7">
        <v>0.088</v>
      </c>
      <c r="Z292" s="7">
        <v>0.018</v>
      </c>
      <c r="AA292" s="7">
        <v>0.089</v>
      </c>
      <c r="AB292" s="125">
        <v>0.07933333333333333</v>
      </c>
      <c r="AC292" s="7">
        <v>0.08</v>
      </c>
      <c r="AD292" s="125">
        <v>0.07266666666666667</v>
      </c>
      <c r="AE292" s="7">
        <v>0.094</v>
      </c>
      <c r="AF292" s="125">
        <v>0.07433333333333332</v>
      </c>
      <c r="AY292">
        <v>0.021</v>
      </c>
      <c r="AZ292">
        <v>0.015</v>
      </c>
      <c r="BA292">
        <v>0.008</v>
      </c>
      <c r="BB292">
        <v>0.023</v>
      </c>
    </row>
    <row r="293" spans="2:54" ht="12.75">
      <c r="B293" s="110">
        <v>644</v>
      </c>
      <c r="C293" s="125">
        <v>0.03585</v>
      </c>
      <c r="D293" s="125">
        <v>0.03868</v>
      </c>
      <c r="E293" s="125">
        <v>0.03473</v>
      </c>
      <c r="F293" s="7">
        <v>0.027</v>
      </c>
      <c r="G293" s="125">
        <v>0.03334</v>
      </c>
      <c r="H293" s="125">
        <v>0.0265</v>
      </c>
      <c r="R293" s="7">
        <v>0.03</v>
      </c>
      <c r="S293" s="7">
        <v>0.025</v>
      </c>
      <c r="T293" s="7">
        <v>0.018</v>
      </c>
      <c r="U293" s="7">
        <v>0.017</v>
      </c>
      <c r="V293" s="7">
        <v>0.014</v>
      </c>
      <c r="W293" s="67">
        <v>0.016333333333333335</v>
      </c>
      <c r="X293" s="7">
        <v>0.021</v>
      </c>
      <c r="Y293" s="7">
        <v>0.089</v>
      </c>
      <c r="Z293" s="7">
        <v>0.018</v>
      </c>
      <c r="AA293" s="7">
        <v>0.088</v>
      </c>
      <c r="AB293" s="125">
        <v>0.079</v>
      </c>
      <c r="AC293" s="7">
        <v>0.08</v>
      </c>
      <c r="AD293" s="125">
        <v>0.07233333333333335</v>
      </c>
      <c r="AE293" s="7">
        <v>0.094</v>
      </c>
      <c r="AF293" s="125">
        <v>0.07433333333333332</v>
      </c>
      <c r="AY293">
        <v>0.021</v>
      </c>
      <c r="AZ293">
        <v>0.015</v>
      </c>
      <c r="BA293">
        <v>0.009</v>
      </c>
      <c r="BB293">
        <v>0.023</v>
      </c>
    </row>
    <row r="294" spans="2:54" ht="12.75">
      <c r="B294" s="110">
        <v>645</v>
      </c>
      <c r="C294" s="125">
        <v>0.03593</v>
      </c>
      <c r="D294" s="125">
        <v>0.03877</v>
      </c>
      <c r="E294" s="125">
        <v>0.03473</v>
      </c>
      <c r="F294" s="7">
        <v>0.0271</v>
      </c>
      <c r="G294" s="125">
        <v>0.03342</v>
      </c>
      <c r="H294" s="125">
        <v>0.02656</v>
      </c>
      <c r="R294" s="7">
        <v>0.03</v>
      </c>
      <c r="S294" s="7">
        <v>0.025</v>
      </c>
      <c r="T294" s="7">
        <v>0.018</v>
      </c>
      <c r="U294" s="7">
        <v>0.017</v>
      </c>
      <c r="V294" s="7">
        <v>0.014</v>
      </c>
      <c r="W294" s="67">
        <v>0.016333333333333335</v>
      </c>
      <c r="X294" s="7">
        <v>0.021</v>
      </c>
      <c r="Y294" s="7">
        <v>0.089</v>
      </c>
      <c r="Z294" s="7">
        <v>0.018</v>
      </c>
      <c r="AA294" s="7">
        <v>0.089</v>
      </c>
      <c r="AB294" s="125">
        <v>0.07966666666666666</v>
      </c>
      <c r="AC294" s="7">
        <v>0.08</v>
      </c>
      <c r="AD294" s="125">
        <v>0.07266666666666667</v>
      </c>
      <c r="AE294" s="7">
        <v>0.094</v>
      </c>
      <c r="AF294" s="125">
        <v>0.07433333333333332</v>
      </c>
      <c r="AY294">
        <v>0.021</v>
      </c>
      <c r="AZ294">
        <v>0.015</v>
      </c>
      <c r="BA294">
        <v>0.009</v>
      </c>
      <c r="BB294">
        <v>0.023</v>
      </c>
    </row>
    <row r="295" spans="2:54" ht="12.75">
      <c r="B295" s="110">
        <v>646</v>
      </c>
      <c r="C295" s="125">
        <v>0.03615</v>
      </c>
      <c r="D295" s="125">
        <v>0.03896</v>
      </c>
      <c r="E295" s="125">
        <v>0.03461</v>
      </c>
      <c r="F295" s="7">
        <v>0.02721</v>
      </c>
      <c r="G295" s="125">
        <v>0.03356</v>
      </c>
      <c r="H295" s="125">
        <v>0.02647</v>
      </c>
      <c r="R295" s="7">
        <v>0.03</v>
      </c>
      <c r="S295" s="7">
        <v>0.026</v>
      </c>
      <c r="T295" s="7">
        <v>0.018</v>
      </c>
      <c r="U295" s="7">
        <v>0.017</v>
      </c>
      <c r="V295" s="7">
        <v>0.015</v>
      </c>
      <c r="W295" s="67">
        <v>0.016666666666666666</v>
      </c>
      <c r="X295" s="7">
        <v>0.022</v>
      </c>
      <c r="Y295" s="7">
        <v>0.089</v>
      </c>
      <c r="Z295" s="7">
        <v>0.018</v>
      </c>
      <c r="AA295" s="7">
        <v>0.09</v>
      </c>
      <c r="AB295" s="125">
        <v>0.08033333333333333</v>
      </c>
      <c r="AC295" s="7">
        <v>0.08</v>
      </c>
      <c r="AD295" s="125">
        <v>0.07266666666666667</v>
      </c>
      <c r="AE295" s="7">
        <v>0.095</v>
      </c>
      <c r="AF295" s="125">
        <v>0.07466666666666666</v>
      </c>
      <c r="AY295">
        <v>0.021</v>
      </c>
      <c r="AZ295">
        <v>0.015</v>
      </c>
      <c r="BA295">
        <v>0.009</v>
      </c>
      <c r="BB295">
        <v>0.023</v>
      </c>
    </row>
    <row r="296" spans="2:54" ht="12.75">
      <c r="B296" s="110">
        <v>647</v>
      </c>
      <c r="C296" s="125">
        <v>0.03625</v>
      </c>
      <c r="D296" s="125">
        <v>0.03902</v>
      </c>
      <c r="E296" s="125">
        <v>0.03459</v>
      </c>
      <c r="F296" s="7">
        <v>0.0271</v>
      </c>
      <c r="G296" s="125">
        <v>0.03364</v>
      </c>
      <c r="H296" s="125">
        <v>0.02656</v>
      </c>
      <c r="R296" s="7">
        <v>0.03</v>
      </c>
      <c r="S296" s="7">
        <v>0.026</v>
      </c>
      <c r="T296" s="7">
        <v>0.018</v>
      </c>
      <c r="U296" s="7">
        <v>0.017</v>
      </c>
      <c r="V296" s="7">
        <v>0.014</v>
      </c>
      <c r="W296" s="67">
        <v>0.016333333333333335</v>
      </c>
      <c r="X296" s="7">
        <v>0.022</v>
      </c>
      <c r="Y296" s="7">
        <v>0.089</v>
      </c>
      <c r="Z296" s="7">
        <v>0.018</v>
      </c>
      <c r="AA296" s="7">
        <v>0.09</v>
      </c>
      <c r="AB296" s="125">
        <v>0.08033333333333333</v>
      </c>
      <c r="AC296" s="7">
        <v>0.08</v>
      </c>
      <c r="AD296" s="125">
        <v>0.07266666666666667</v>
      </c>
      <c r="AE296" s="7">
        <v>0.095</v>
      </c>
      <c r="AF296" s="125">
        <v>0.075</v>
      </c>
      <c r="AY296">
        <v>0.022</v>
      </c>
      <c r="AZ296">
        <v>0.016</v>
      </c>
      <c r="BA296">
        <v>0.009</v>
      </c>
      <c r="BB296">
        <v>0.023</v>
      </c>
    </row>
    <row r="297" spans="2:54" ht="12.75">
      <c r="B297" s="110">
        <v>648</v>
      </c>
      <c r="C297" s="125">
        <v>0.0364</v>
      </c>
      <c r="D297" s="125">
        <v>0.03902</v>
      </c>
      <c r="E297" s="125">
        <v>0.03446</v>
      </c>
      <c r="F297" s="7">
        <v>0.02721</v>
      </c>
      <c r="G297" s="125">
        <v>0.03378</v>
      </c>
      <c r="H297" s="125">
        <v>0.02658</v>
      </c>
      <c r="R297" s="7">
        <v>0.03</v>
      </c>
      <c r="S297" s="7">
        <v>0.026</v>
      </c>
      <c r="T297" s="7">
        <v>0.018</v>
      </c>
      <c r="U297" s="7">
        <v>0.017</v>
      </c>
      <c r="V297" s="7">
        <v>0.014</v>
      </c>
      <c r="W297" s="67">
        <v>0.016333333333333335</v>
      </c>
      <c r="X297" s="7">
        <v>0.022</v>
      </c>
      <c r="Y297" s="7">
        <v>0.088</v>
      </c>
      <c r="Z297" s="7">
        <v>0.018</v>
      </c>
      <c r="AA297" s="7">
        <v>0.09</v>
      </c>
      <c r="AB297" s="125">
        <v>0.08066666666666666</v>
      </c>
      <c r="AC297" s="7">
        <v>0.081</v>
      </c>
      <c r="AD297" s="125">
        <v>0.07333333333333335</v>
      </c>
      <c r="AE297" s="7">
        <v>0.095</v>
      </c>
      <c r="AF297" s="125">
        <v>0.075</v>
      </c>
      <c r="AY297">
        <v>0.022</v>
      </c>
      <c r="AZ297">
        <v>0.016</v>
      </c>
      <c r="BA297">
        <v>0.009</v>
      </c>
      <c r="BB297">
        <v>0.024</v>
      </c>
    </row>
    <row r="298" spans="2:54" ht="12.75">
      <c r="B298" s="110">
        <v>649</v>
      </c>
      <c r="C298" s="125">
        <v>0.03658</v>
      </c>
      <c r="D298" s="125">
        <v>0.03907</v>
      </c>
      <c r="E298" s="125">
        <v>0.03445</v>
      </c>
      <c r="F298" s="7">
        <v>0.02739</v>
      </c>
      <c r="G298" s="125">
        <v>0.03383</v>
      </c>
      <c r="H298" s="125">
        <v>0.02663</v>
      </c>
      <c r="R298" s="7">
        <v>0.03</v>
      </c>
      <c r="S298" s="7">
        <v>0.025</v>
      </c>
      <c r="T298" s="7">
        <v>0.018</v>
      </c>
      <c r="U298" s="7">
        <v>0.017</v>
      </c>
      <c r="V298" s="7">
        <v>0.014</v>
      </c>
      <c r="W298" s="67">
        <v>0.016333333333333335</v>
      </c>
      <c r="X298" s="7">
        <v>0.022</v>
      </c>
      <c r="Y298" s="7">
        <v>0.088</v>
      </c>
      <c r="Z298" s="7">
        <v>0.017</v>
      </c>
      <c r="AA298" s="7">
        <v>0.09</v>
      </c>
      <c r="AB298" s="125">
        <v>0.081</v>
      </c>
      <c r="AC298" s="7">
        <v>0.081</v>
      </c>
      <c r="AD298" s="125">
        <v>0.07333333333333335</v>
      </c>
      <c r="AE298" s="7">
        <v>0.095</v>
      </c>
      <c r="AF298" s="125">
        <v>0.075</v>
      </c>
      <c r="AY298">
        <v>0.022</v>
      </c>
      <c r="AZ298">
        <v>0.016</v>
      </c>
      <c r="BA298">
        <v>0.009</v>
      </c>
      <c r="BB298">
        <v>0.024</v>
      </c>
    </row>
    <row r="299" spans="2:54" ht="12.75">
      <c r="B299" s="110">
        <v>650</v>
      </c>
      <c r="C299" s="125">
        <v>0.0368</v>
      </c>
      <c r="D299" s="125">
        <v>0.03916</v>
      </c>
      <c r="E299" s="125">
        <v>0.0344</v>
      </c>
      <c r="F299" s="7">
        <v>0.02725</v>
      </c>
      <c r="G299" s="125">
        <v>0.03394</v>
      </c>
      <c r="H299" s="125">
        <v>0.02672</v>
      </c>
      <c r="R299" s="7">
        <v>0.03</v>
      </c>
      <c r="S299" s="7">
        <v>0.025</v>
      </c>
      <c r="T299" s="7">
        <v>0.018</v>
      </c>
      <c r="U299" s="7">
        <v>0.017</v>
      </c>
      <c r="V299" s="7">
        <v>0.015</v>
      </c>
      <c r="W299" s="67">
        <v>0.016666666666666666</v>
      </c>
      <c r="X299" s="7">
        <v>0.022</v>
      </c>
      <c r="Y299" s="7">
        <v>0.088</v>
      </c>
      <c r="Z299" s="7">
        <v>0.017</v>
      </c>
      <c r="AA299" s="7">
        <v>0.09</v>
      </c>
      <c r="AB299" s="125">
        <v>0.081</v>
      </c>
      <c r="AC299" s="7">
        <v>0.08</v>
      </c>
      <c r="AD299" s="125">
        <v>0.07300000000000001</v>
      </c>
      <c r="AE299" s="7">
        <v>0.095</v>
      </c>
      <c r="AF299" s="125">
        <v>0.07533333333333332</v>
      </c>
      <c r="AY299">
        <v>0.022</v>
      </c>
      <c r="AZ299">
        <v>0.016</v>
      </c>
      <c r="BA299">
        <v>0.009</v>
      </c>
      <c r="BB299">
        <v>0.024</v>
      </c>
    </row>
    <row r="300" spans="2:54" ht="12.75">
      <c r="B300" s="110">
        <v>651</v>
      </c>
      <c r="C300" s="125">
        <v>0.03693</v>
      </c>
      <c r="D300" s="125">
        <v>0.03929</v>
      </c>
      <c r="E300" s="125">
        <v>0.03435</v>
      </c>
      <c r="F300" s="7">
        <v>0.02741</v>
      </c>
      <c r="G300" s="125">
        <v>0.034</v>
      </c>
      <c r="H300" s="125">
        <v>0.02674</v>
      </c>
      <c r="R300" s="7">
        <v>0.03</v>
      </c>
      <c r="S300" s="7">
        <v>0.025</v>
      </c>
      <c r="T300" s="7">
        <v>0.018</v>
      </c>
      <c r="U300" s="7">
        <v>0.017</v>
      </c>
      <c r="V300" s="7">
        <v>0.014</v>
      </c>
      <c r="W300" s="67">
        <v>0.016333333333333335</v>
      </c>
      <c r="X300" s="7">
        <v>0.022</v>
      </c>
      <c r="Y300" s="7">
        <v>0.088</v>
      </c>
      <c r="Z300" s="7">
        <v>0.017</v>
      </c>
      <c r="AA300" s="7">
        <v>0.09</v>
      </c>
      <c r="AB300" s="125">
        <v>0.081</v>
      </c>
      <c r="AC300" s="7">
        <v>0.08</v>
      </c>
      <c r="AD300" s="125">
        <v>0.07300000000000001</v>
      </c>
      <c r="AE300" s="7">
        <v>0.094</v>
      </c>
      <c r="AF300" s="125">
        <v>0.07466666666666666</v>
      </c>
      <c r="AY300">
        <v>0.022</v>
      </c>
      <c r="AZ300">
        <v>0.016</v>
      </c>
      <c r="BA300">
        <v>0.009</v>
      </c>
      <c r="BB300">
        <v>0.025</v>
      </c>
    </row>
    <row r="301" spans="2:54" ht="12.75">
      <c r="B301" s="110">
        <v>652</v>
      </c>
      <c r="C301" s="125">
        <v>0.03711</v>
      </c>
      <c r="D301" s="125">
        <v>0.03924</v>
      </c>
      <c r="E301" s="125">
        <v>0.03416</v>
      </c>
      <c r="F301" s="7">
        <v>0.02738</v>
      </c>
      <c r="G301" s="125">
        <v>0.03408</v>
      </c>
      <c r="H301" s="125">
        <v>0.02673</v>
      </c>
      <c r="R301" s="7">
        <v>0.03</v>
      </c>
      <c r="S301" s="7">
        <v>0.025</v>
      </c>
      <c r="T301" s="7">
        <v>0.018</v>
      </c>
      <c r="U301" s="7">
        <v>0.017</v>
      </c>
      <c r="V301" s="7">
        <v>0.014</v>
      </c>
      <c r="W301" s="67">
        <v>0.016333333333333335</v>
      </c>
      <c r="X301" s="7">
        <v>0.022</v>
      </c>
      <c r="Y301" s="7">
        <v>0.088</v>
      </c>
      <c r="Z301" s="7">
        <v>0.017</v>
      </c>
      <c r="AA301" s="7">
        <v>0.09</v>
      </c>
      <c r="AB301" s="125">
        <v>0.081</v>
      </c>
      <c r="AC301" s="7">
        <v>0.08</v>
      </c>
      <c r="AD301" s="125">
        <v>0.07300000000000001</v>
      </c>
      <c r="AE301" s="7">
        <v>0.094</v>
      </c>
      <c r="AF301" s="125">
        <v>0.07433333333333332</v>
      </c>
      <c r="AY301">
        <v>0.023</v>
      </c>
      <c r="AZ301">
        <v>0.016</v>
      </c>
      <c r="BA301">
        <v>0.009</v>
      </c>
      <c r="BB301">
        <v>0.025</v>
      </c>
    </row>
    <row r="302" spans="2:54" ht="12.75">
      <c r="B302" s="110">
        <v>653</v>
      </c>
      <c r="C302" s="125">
        <v>0.03738</v>
      </c>
      <c r="D302" s="125">
        <v>0.03936</v>
      </c>
      <c r="E302" s="125">
        <v>0.03424</v>
      </c>
      <c r="F302" s="7">
        <v>0.02751</v>
      </c>
      <c r="G302" s="125">
        <v>0.03416</v>
      </c>
      <c r="H302" s="125">
        <v>0.02679</v>
      </c>
      <c r="R302" s="7">
        <v>0.031</v>
      </c>
      <c r="S302" s="7">
        <v>0.026</v>
      </c>
      <c r="T302" s="7">
        <v>0.018</v>
      </c>
      <c r="U302" s="7">
        <v>0.018</v>
      </c>
      <c r="V302" s="7">
        <v>0.015</v>
      </c>
      <c r="W302" s="67">
        <v>0.016999999999999998</v>
      </c>
      <c r="X302" s="7">
        <v>0.022</v>
      </c>
      <c r="Y302" s="7">
        <v>0.088</v>
      </c>
      <c r="Z302" s="7">
        <v>0.016</v>
      </c>
      <c r="AA302" s="7">
        <v>0.09</v>
      </c>
      <c r="AB302" s="125">
        <v>0.081</v>
      </c>
      <c r="AC302" s="7">
        <v>0.08</v>
      </c>
      <c r="AD302" s="125">
        <v>0.07300000000000001</v>
      </c>
      <c r="AE302" s="7">
        <v>0.095</v>
      </c>
      <c r="AF302" s="125">
        <v>0.07533333333333332</v>
      </c>
      <c r="AY302">
        <v>0.023</v>
      </c>
      <c r="AZ302">
        <v>0.017</v>
      </c>
      <c r="BA302">
        <v>0.009</v>
      </c>
      <c r="BB302">
        <v>0.025</v>
      </c>
    </row>
    <row r="303" spans="2:54" ht="12.75">
      <c r="B303" s="110">
        <v>654</v>
      </c>
      <c r="C303" s="125">
        <v>0.03764</v>
      </c>
      <c r="D303" s="125">
        <v>0.03925</v>
      </c>
      <c r="E303" s="125">
        <v>0.03414</v>
      </c>
      <c r="F303" s="7">
        <v>0.0274</v>
      </c>
      <c r="G303" s="125">
        <v>0.03417</v>
      </c>
      <c r="H303" s="125">
        <v>0.02687</v>
      </c>
      <c r="R303" s="7">
        <v>0.031</v>
      </c>
      <c r="S303" s="7">
        <v>0.026</v>
      </c>
      <c r="T303" s="7">
        <v>0.018</v>
      </c>
      <c r="U303" s="7">
        <v>0.018</v>
      </c>
      <c r="V303" s="7">
        <v>0.015</v>
      </c>
      <c r="W303" s="67">
        <v>0.016999999999999998</v>
      </c>
      <c r="X303" s="7">
        <v>0.023</v>
      </c>
      <c r="Y303" s="7">
        <v>0.088</v>
      </c>
      <c r="Z303" s="7">
        <v>0.016</v>
      </c>
      <c r="AA303" s="7">
        <v>0.09</v>
      </c>
      <c r="AB303" s="125">
        <v>0.08133333333333333</v>
      </c>
      <c r="AC303" s="7">
        <v>0.081</v>
      </c>
      <c r="AD303" s="125">
        <v>0.07366666666666667</v>
      </c>
      <c r="AE303" s="7">
        <v>0.095</v>
      </c>
      <c r="AF303" s="125">
        <v>0.07566666666666666</v>
      </c>
      <c r="AY303">
        <v>0.023</v>
      </c>
      <c r="AZ303">
        <v>0.017</v>
      </c>
      <c r="BA303">
        <v>0.009</v>
      </c>
      <c r="BB303">
        <v>0.025</v>
      </c>
    </row>
    <row r="304" spans="2:54" ht="12.75">
      <c r="B304" s="110">
        <v>655</v>
      </c>
      <c r="C304" s="125">
        <v>0.03787</v>
      </c>
      <c r="D304" s="125">
        <v>0.03912</v>
      </c>
      <c r="E304" s="125">
        <v>0.0341</v>
      </c>
      <c r="F304" s="7">
        <v>0.02756</v>
      </c>
      <c r="G304" s="125">
        <v>0.03417</v>
      </c>
      <c r="H304" s="125">
        <v>0.02686</v>
      </c>
      <c r="R304" s="7">
        <v>0.031</v>
      </c>
      <c r="S304" s="7">
        <v>0.026</v>
      </c>
      <c r="T304" s="7">
        <v>0.018</v>
      </c>
      <c r="U304" s="7">
        <v>0.018</v>
      </c>
      <c r="V304" s="7">
        <v>0.015</v>
      </c>
      <c r="W304" s="67">
        <v>0.016999999999999998</v>
      </c>
      <c r="X304" s="7">
        <v>0.023</v>
      </c>
      <c r="Y304" s="7">
        <v>0.088</v>
      </c>
      <c r="Z304" s="7">
        <v>0.016</v>
      </c>
      <c r="AA304" s="7">
        <v>0.09</v>
      </c>
      <c r="AB304" s="125">
        <v>0.08133333333333333</v>
      </c>
      <c r="AC304" s="7">
        <v>0.08</v>
      </c>
      <c r="AD304" s="125">
        <v>0.07333333333333335</v>
      </c>
      <c r="AE304" s="7">
        <v>0.094</v>
      </c>
      <c r="AF304" s="125">
        <v>0.07533333333333332</v>
      </c>
      <c r="AY304">
        <v>0.023</v>
      </c>
      <c r="AZ304">
        <v>0.017</v>
      </c>
      <c r="BA304">
        <v>0.009</v>
      </c>
      <c r="BB304">
        <v>0.025</v>
      </c>
    </row>
    <row r="305" spans="2:54" ht="12.75">
      <c r="B305" s="110">
        <v>656</v>
      </c>
      <c r="C305" s="125">
        <v>0.03813</v>
      </c>
      <c r="D305" s="125">
        <v>0.03913</v>
      </c>
      <c r="E305" s="125">
        <v>0.03405</v>
      </c>
      <c r="F305" s="7">
        <v>0.02752</v>
      </c>
      <c r="G305" s="125">
        <v>0.03423</v>
      </c>
      <c r="H305" s="125">
        <v>0.02689</v>
      </c>
      <c r="R305" s="7">
        <v>0.03</v>
      </c>
      <c r="S305" s="7">
        <v>0.026</v>
      </c>
      <c r="T305" s="7">
        <v>0.019</v>
      </c>
      <c r="U305" s="7">
        <v>0.017</v>
      </c>
      <c r="V305" s="7">
        <v>0.014</v>
      </c>
      <c r="W305" s="67">
        <v>0.016666666666666666</v>
      </c>
      <c r="X305" s="7">
        <v>0.023</v>
      </c>
      <c r="Y305" s="7">
        <v>0.088</v>
      </c>
      <c r="Z305" s="7">
        <v>0.015</v>
      </c>
      <c r="AA305" s="7">
        <v>0.09</v>
      </c>
      <c r="AB305" s="125">
        <v>0.08133333333333333</v>
      </c>
      <c r="AC305" s="7">
        <v>0.08</v>
      </c>
      <c r="AD305" s="125">
        <v>0.07333333333333335</v>
      </c>
      <c r="AE305" s="7">
        <v>0.094</v>
      </c>
      <c r="AF305" s="125">
        <v>0.07533333333333332</v>
      </c>
      <c r="AY305">
        <v>0.023</v>
      </c>
      <c r="AZ305">
        <v>0.017</v>
      </c>
      <c r="BA305">
        <v>0.009</v>
      </c>
      <c r="BB305">
        <v>0.025</v>
      </c>
    </row>
    <row r="306" spans="2:54" ht="12.75">
      <c r="B306" s="110">
        <v>657</v>
      </c>
      <c r="C306" s="125">
        <v>0.03837</v>
      </c>
      <c r="D306" s="125">
        <v>0.03897</v>
      </c>
      <c r="E306" s="125">
        <v>0.03401</v>
      </c>
      <c r="F306" s="7">
        <v>0.02758</v>
      </c>
      <c r="G306" s="125">
        <v>0.03429</v>
      </c>
      <c r="H306" s="125">
        <v>0.02688</v>
      </c>
      <c r="R306" s="7">
        <v>0.03</v>
      </c>
      <c r="S306" s="7">
        <v>0.026</v>
      </c>
      <c r="T306" s="7">
        <v>0.019</v>
      </c>
      <c r="U306" s="7">
        <v>0.017</v>
      </c>
      <c r="V306" s="7">
        <v>0.015</v>
      </c>
      <c r="W306" s="67">
        <v>0.017</v>
      </c>
      <c r="X306" s="7">
        <v>0.023</v>
      </c>
      <c r="Y306" s="7">
        <v>0.088</v>
      </c>
      <c r="Z306" s="7">
        <v>0.015</v>
      </c>
      <c r="AA306" s="7">
        <v>0.09</v>
      </c>
      <c r="AB306" s="125">
        <v>0.08166666666666667</v>
      </c>
      <c r="AC306" s="7">
        <v>0.081</v>
      </c>
      <c r="AD306" s="125">
        <v>0.07366666666666667</v>
      </c>
      <c r="AE306" s="7">
        <v>0.095</v>
      </c>
      <c r="AF306" s="125">
        <v>0.07566666666666666</v>
      </c>
      <c r="AY306">
        <v>0.024</v>
      </c>
      <c r="AZ306">
        <v>0.017</v>
      </c>
      <c r="BA306">
        <v>0.009</v>
      </c>
      <c r="BB306">
        <v>0.025</v>
      </c>
    </row>
    <row r="307" spans="2:54" ht="12.75">
      <c r="B307" s="110">
        <v>658</v>
      </c>
      <c r="C307" s="125">
        <v>0.0386</v>
      </c>
      <c r="D307" s="125">
        <v>0.03897</v>
      </c>
      <c r="E307" s="125">
        <v>0.03394</v>
      </c>
      <c r="F307" s="7">
        <v>0.02752</v>
      </c>
      <c r="G307" s="125">
        <v>0.03432</v>
      </c>
      <c r="H307" s="125">
        <v>0.02693</v>
      </c>
      <c r="R307" s="7">
        <v>0.03</v>
      </c>
      <c r="S307" s="7">
        <v>0.026</v>
      </c>
      <c r="T307" s="7">
        <v>0.019</v>
      </c>
      <c r="U307" s="7">
        <v>0.017</v>
      </c>
      <c r="V307" s="7">
        <v>0.015</v>
      </c>
      <c r="W307" s="67">
        <v>0.017</v>
      </c>
      <c r="X307" s="7">
        <v>0.023</v>
      </c>
      <c r="Y307" s="7">
        <v>0.088</v>
      </c>
      <c r="Z307" s="7">
        <v>0.015</v>
      </c>
      <c r="AA307" s="7">
        <v>0.09</v>
      </c>
      <c r="AB307" s="125">
        <v>0.08166666666666667</v>
      </c>
      <c r="AC307" s="7">
        <v>0.081</v>
      </c>
      <c r="AD307" s="125">
        <v>0.07366666666666667</v>
      </c>
      <c r="AE307" s="7">
        <v>0.095</v>
      </c>
      <c r="AF307" s="125">
        <v>0.07566666666666666</v>
      </c>
      <c r="AY307">
        <v>0.024</v>
      </c>
      <c r="AZ307">
        <v>0.017</v>
      </c>
      <c r="BA307">
        <v>0.009</v>
      </c>
      <c r="BB307">
        <v>0.025</v>
      </c>
    </row>
    <row r="308" spans="2:54" ht="12.75">
      <c r="B308" s="110">
        <v>659</v>
      </c>
      <c r="C308" s="125">
        <v>0.03878</v>
      </c>
      <c r="D308" s="125">
        <v>0.03871</v>
      </c>
      <c r="E308" s="125">
        <v>0.03382</v>
      </c>
      <c r="F308" s="7">
        <v>0.02751</v>
      </c>
      <c r="G308" s="125">
        <v>0.03432</v>
      </c>
      <c r="H308" s="125">
        <v>0.02679</v>
      </c>
      <c r="R308" s="7">
        <v>0.03</v>
      </c>
      <c r="S308" s="7">
        <v>0.026</v>
      </c>
      <c r="T308" s="7">
        <v>0.019</v>
      </c>
      <c r="U308" s="7">
        <v>0.018</v>
      </c>
      <c r="V308" s="7">
        <v>0.015</v>
      </c>
      <c r="W308" s="67">
        <v>0.017333333333333333</v>
      </c>
      <c r="X308" s="7">
        <v>0.023</v>
      </c>
      <c r="Y308" s="7">
        <v>0.088</v>
      </c>
      <c r="Z308" s="7">
        <v>0.014</v>
      </c>
      <c r="AA308" s="7">
        <v>0.09</v>
      </c>
      <c r="AB308" s="125">
        <v>0.08166666666666667</v>
      </c>
      <c r="AC308" s="7">
        <v>0.081</v>
      </c>
      <c r="AD308" s="125">
        <v>0.07333333333333335</v>
      </c>
      <c r="AE308" s="7">
        <v>0.095</v>
      </c>
      <c r="AF308" s="125">
        <v>0.07533333333333332</v>
      </c>
      <c r="AY308">
        <v>0.024</v>
      </c>
      <c r="AZ308">
        <v>0.017</v>
      </c>
      <c r="BA308">
        <v>0.009</v>
      </c>
      <c r="BB308">
        <v>0.025</v>
      </c>
    </row>
    <row r="309" spans="2:54" ht="12.75">
      <c r="B309" s="110">
        <v>660</v>
      </c>
      <c r="C309" s="125">
        <v>0.03905</v>
      </c>
      <c r="D309" s="125">
        <v>0.03855</v>
      </c>
      <c r="E309" s="125">
        <v>0.03377</v>
      </c>
      <c r="F309" s="7">
        <v>0.0275</v>
      </c>
      <c r="G309" s="125">
        <v>0.03427</v>
      </c>
      <c r="H309" s="125">
        <v>0.02678</v>
      </c>
      <c r="R309" s="7">
        <v>0.03</v>
      </c>
      <c r="S309" s="7">
        <v>0.025</v>
      </c>
      <c r="T309" s="7">
        <v>0.018</v>
      </c>
      <c r="U309" s="7">
        <v>0.018</v>
      </c>
      <c r="V309" s="7">
        <v>0.015</v>
      </c>
      <c r="W309" s="67">
        <v>0.016999999999999998</v>
      </c>
      <c r="X309" s="7">
        <v>0.023</v>
      </c>
      <c r="Y309" s="7">
        <v>0.088</v>
      </c>
      <c r="Z309" s="7">
        <v>0.014</v>
      </c>
      <c r="AA309" s="7">
        <v>0.09</v>
      </c>
      <c r="AB309" s="125">
        <v>0.081</v>
      </c>
      <c r="AC309" s="7">
        <v>0.08</v>
      </c>
      <c r="AD309" s="125">
        <v>0.07300000000000001</v>
      </c>
      <c r="AE309" s="7">
        <v>0.095</v>
      </c>
      <c r="AF309" s="125">
        <v>0.07566666666666666</v>
      </c>
      <c r="AY309">
        <v>0.025</v>
      </c>
      <c r="AZ309">
        <v>0.018</v>
      </c>
      <c r="BA309">
        <v>0.009</v>
      </c>
      <c r="BB309">
        <v>0.026</v>
      </c>
    </row>
    <row r="310" spans="2:54" ht="12.75">
      <c r="B310" s="110">
        <v>661</v>
      </c>
      <c r="C310" s="125">
        <v>0.03923</v>
      </c>
      <c r="D310" s="125">
        <v>0.03831</v>
      </c>
      <c r="E310" s="125">
        <v>0.03375</v>
      </c>
      <c r="F310" s="7">
        <v>0.02747</v>
      </c>
      <c r="G310" s="125">
        <v>0.03427</v>
      </c>
      <c r="H310" s="125">
        <v>0.02683</v>
      </c>
      <c r="R310" s="7">
        <v>0.03</v>
      </c>
      <c r="S310" s="7">
        <v>0.026</v>
      </c>
      <c r="T310" s="7">
        <v>0.018</v>
      </c>
      <c r="U310" s="7">
        <v>0.018</v>
      </c>
      <c r="V310" s="7">
        <v>0.015</v>
      </c>
      <c r="W310" s="67">
        <v>0.016999999999999998</v>
      </c>
      <c r="X310" s="7">
        <v>0.023</v>
      </c>
      <c r="Y310" s="7">
        <v>0.088</v>
      </c>
      <c r="Z310" s="7">
        <v>0.014</v>
      </c>
      <c r="AA310" s="7">
        <v>0.09</v>
      </c>
      <c r="AB310" s="125">
        <v>0.081</v>
      </c>
      <c r="AC310" s="7">
        <v>0.08</v>
      </c>
      <c r="AD310" s="125">
        <v>0.07300000000000001</v>
      </c>
      <c r="AE310" s="7">
        <v>0.095</v>
      </c>
      <c r="AF310" s="125">
        <v>0.07566666666666666</v>
      </c>
      <c r="AY310">
        <v>0.025</v>
      </c>
      <c r="AZ310">
        <v>0.018</v>
      </c>
      <c r="BA310">
        <v>0.009</v>
      </c>
      <c r="BB310">
        <v>0.026</v>
      </c>
    </row>
    <row r="311" spans="2:54" ht="12.75">
      <c r="B311" s="110">
        <v>662</v>
      </c>
      <c r="C311" s="125">
        <v>0.03955</v>
      </c>
      <c r="D311" s="125">
        <v>0.0381</v>
      </c>
      <c r="E311" s="125">
        <v>0.03358</v>
      </c>
      <c r="F311" s="7">
        <v>0.02755</v>
      </c>
      <c r="G311" s="125">
        <v>0.03414</v>
      </c>
      <c r="H311" s="125">
        <v>0.02682</v>
      </c>
      <c r="R311" s="7">
        <v>0.03</v>
      </c>
      <c r="S311" s="7">
        <v>0.026</v>
      </c>
      <c r="T311" s="7">
        <v>0.018</v>
      </c>
      <c r="U311" s="7">
        <v>0.017</v>
      </c>
      <c r="V311" s="7">
        <v>0.015</v>
      </c>
      <c r="W311" s="67">
        <v>0.016666666666666666</v>
      </c>
      <c r="X311" s="7">
        <v>0.023</v>
      </c>
      <c r="Y311" s="7">
        <v>0.088</v>
      </c>
      <c r="Z311" s="7">
        <v>0.014</v>
      </c>
      <c r="AA311" s="7">
        <v>0.091</v>
      </c>
      <c r="AB311" s="125">
        <v>0.08133333333333333</v>
      </c>
      <c r="AC311" s="7">
        <v>0.079</v>
      </c>
      <c r="AD311" s="125">
        <v>0.07266666666666667</v>
      </c>
      <c r="AE311" s="7">
        <v>0.096</v>
      </c>
      <c r="AF311" s="125">
        <v>0.07633333333333332</v>
      </c>
      <c r="AY311">
        <v>0.025</v>
      </c>
      <c r="AZ311">
        <v>0.018</v>
      </c>
      <c r="BA311">
        <v>0.009</v>
      </c>
      <c r="BB311">
        <v>0.026</v>
      </c>
    </row>
    <row r="312" spans="2:54" ht="12.75">
      <c r="B312" s="110">
        <v>663</v>
      </c>
      <c r="C312" s="125">
        <v>0.03976</v>
      </c>
      <c r="D312" s="125">
        <v>0.03786</v>
      </c>
      <c r="E312" s="125">
        <v>0.03354</v>
      </c>
      <c r="F312" s="7">
        <v>0.02751</v>
      </c>
      <c r="G312" s="125">
        <v>0.03407</v>
      </c>
      <c r="H312" s="125">
        <v>0.02681</v>
      </c>
      <c r="R312" s="7">
        <v>0.029</v>
      </c>
      <c r="S312" s="7">
        <v>0.026</v>
      </c>
      <c r="T312" s="7">
        <v>0.019</v>
      </c>
      <c r="U312" s="7">
        <v>0.017</v>
      </c>
      <c r="V312" s="7">
        <v>0.015</v>
      </c>
      <c r="W312" s="67">
        <v>0.017</v>
      </c>
      <c r="X312" s="7">
        <v>0.023</v>
      </c>
      <c r="Y312" s="7">
        <v>0.087</v>
      </c>
      <c r="Z312" s="7">
        <v>0.013</v>
      </c>
      <c r="AA312" s="7">
        <v>0.091</v>
      </c>
      <c r="AB312" s="125">
        <v>0.08133333333333333</v>
      </c>
      <c r="AC312" s="7">
        <v>0.08</v>
      </c>
      <c r="AD312" s="125">
        <v>0.07266666666666667</v>
      </c>
      <c r="AE312" s="7">
        <v>0.095</v>
      </c>
      <c r="AF312" s="125">
        <v>0.076</v>
      </c>
      <c r="AY312">
        <v>0.025</v>
      </c>
      <c r="AZ312">
        <v>0.018</v>
      </c>
      <c r="BA312">
        <v>0.009</v>
      </c>
      <c r="BB312">
        <v>0.026</v>
      </c>
    </row>
    <row r="313" spans="2:54" ht="12.75">
      <c r="B313" s="110">
        <v>664</v>
      </c>
      <c r="C313" s="125">
        <v>0.03993</v>
      </c>
      <c r="D313" s="125">
        <v>0.03767</v>
      </c>
      <c r="E313" s="125">
        <v>0.03349</v>
      </c>
      <c r="F313" s="7">
        <v>0.02745</v>
      </c>
      <c r="G313" s="125">
        <v>0.03407</v>
      </c>
      <c r="H313" s="125">
        <v>0.02677</v>
      </c>
      <c r="R313" s="7">
        <v>0.029</v>
      </c>
      <c r="S313" s="7">
        <v>0.026</v>
      </c>
      <c r="T313" s="7">
        <v>0.019</v>
      </c>
      <c r="U313" s="7">
        <v>0.017</v>
      </c>
      <c r="V313" s="7">
        <v>0.015</v>
      </c>
      <c r="W313" s="67">
        <v>0.017</v>
      </c>
      <c r="X313" s="7">
        <v>0.023</v>
      </c>
      <c r="Y313" s="7">
        <v>0.087</v>
      </c>
      <c r="Z313" s="7">
        <v>0.013</v>
      </c>
      <c r="AA313" s="7">
        <v>0.09</v>
      </c>
      <c r="AB313" s="125">
        <v>0.08133333333333333</v>
      </c>
      <c r="AC313" s="7">
        <v>0.08</v>
      </c>
      <c r="AD313" s="125">
        <v>0.07266666666666667</v>
      </c>
      <c r="AE313" s="7">
        <v>0.095</v>
      </c>
      <c r="AF313" s="125">
        <v>0.076</v>
      </c>
      <c r="AY313">
        <v>0.026</v>
      </c>
      <c r="AZ313">
        <v>0.018</v>
      </c>
      <c r="BA313">
        <v>0.009</v>
      </c>
      <c r="BB313">
        <v>0.026</v>
      </c>
    </row>
    <row r="314" spans="2:54" ht="12.75">
      <c r="B314" s="110">
        <v>665</v>
      </c>
      <c r="C314" s="125">
        <v>0.04017</v>
      </c>
      <c r="D314" s="125">
        <v>0.03751</v>
      </c>
      <c r="E314" s="125">
        <v>0.03347</v>
      </c>
      <c r="F314" s="7">
        <v>0.02739</v>
      </c>
      <c r="G314" s="125">
        <v>0.03405</v>
      </c>
      <c r="H314" s="125">
        <v>0.02677</v>
      </c>
      <c r="R314" s="7">
        <v>0.029</v>
      </c>
      <c r="S314" s="7">
        <v>0.026</v>
      </c>
      <c r="T314" s="7">
        <v>0.019</v>
      </c>
      <c r="U314" s="7">
        <v>0.018</v>
      </c>
      <c r="V314" s="7">
        <v>0.015</v>
      </c>
      <c r="W314" s="67">
        <v>0.017333333333333333</v>
      </c>
      <c r="X314" s="7">
        <v>0.023</v>
      </c>
      <c r="Y314" s="7">
        <v>0.088</v>
      </c>
      <c r="Z314" s="7">
        <v>0.013</v>
      </c>
      <c r="AA314" s="7">
        <v>0.09</v>
      </c>
      <c r="AB314" s="125">
        <v>0.08133333333333333</v>
      </c>
      <c r="AC314" s="7">
        <v>0.08</v>
      </c>
      <c r="AD314" s="125">
        <v>0.07266666666666667</v>
      </c>
      <c r="AE314" s="7">
        <v>0.095</v>
      </c>
      <c r="AF314" s="125">
        <v>0.076</v>
      </c>
      <c r="AY314">
        <v>0.026</v>
      </c>
      <c r="AZ314">
        <v>0.018</v>
      </c>
      <c r="BA314">
        <v>0.009</v>
      </c>
      <c r="BB314">
        <v>0.026</v>
      </c>
    </row>
    <row r="315" spans="2:54" ht="12.75">
      <c r="B315" s="110">
        <v>666</v>
      </c>
      <c r="C315" s="125">
        <v>0.04036</v>
      </c>
      <c r="D315" s="125">
        <v>0.03732</v>
      </c>
      <c r="E315" s="125">
        <v>0.03338</v>
      </c>
      <c r="F315" s="7">
        <v>0.02735</v>
      </c>
      <c r="G315" s="125">
        <v>0.03395</v>
      </c>
      <c r="H315" s="125">
        <v>0.0267</v>
      </c>
      <c r="R315" s="7">
        <v>0.029</v>
      </c>
      <c r="S315" s="7">
        <v>0.026</v>
      </c>
      <c r="T315" s="7">
        <v>0.019</v>
      </c>
      <c r="U315" s="7">
        <v>0.017</v>
      </c>
      <c r="V315" s="7">
        <v>0.015</v>
      </c>
      <c r="W315" s="67">
        <v>0.017</v>
      </c>
      <c r="X315" s="7">
        <v>0.024</v>
      </c>
      <c r="Y315" s="7">
        <v>0.088</v>
      </c>
      <c r="Z315" s="7">
        <v>0.013</v>
      </c>
      <c r="AA315" s="7">
        <v>0.09</v>
      </c>
      <c r="AB315" s="125">
        <v>0.08133333333333333</v>
      </c>
      <c r="AC315" s="7">
        <v>0.079</v>
      </c>
      <c r="AD315" s="125">
        <v>0.07233333333333335</v>
      </c>
      <c r="AE315" s="7">
        <v>0.095</v>
      </c>
      <c r="AF315" s="125">
        <v>0.076</v>
      </c>
      <c r="AY315">
        <v>0.026</v>
      </c>
      <c r="AZ315">
        <v>0.018</v>
      </c>
      <c r="BA315">
        <v>0.009</v>
      </c>
      <c r="BB315">
        <v>0.026</v>
      </c>
    </row>
    <row r="316" spans="2:54" ht="12.75">
      <c r="B316" s="110">
        <v>667</v>
      </c>
      <c r="C316" s="125">
        <v>0.04061</v>
      </c>
      <c r="D316" s="125">
        <v>0.03715</v>
      </c>
      <c r="E316" s="125">
        <v>0.03333</v>
      </c>
      <c r="F316" s="7">
        <v>0.02726</v>
      </c>
      <c r="G316" s="125">
        <v>0.0339</v>
      </c>
      <c r="H316" s="125">
        <v>0.02669</v>
      </c>
      <c r="R316" s="7">
        <v>0.029</v>
      </c>
      <c r="S316" s="7">
        <v>0.025</v>
      </c>
      <c r="T316" s="7">
        <v>0.018</v>
      </c>
      <c r="U316" s="7">
        <v>0.018</v>
      </c>
      <c r="V316" s="7">
        <v>0.015</v>
      </c>
      <c r="W316" s="67">
        <v>0.016999999999999998</v>
      </c>
      <c r="X316" s="7">
        <v>0.024</v>
      </c>
      <c r="Y316" s="7">
        <v>0.088</v>
      </c>
      <c r="Z316" s="7">
        <v>0.013</v>
      </c>
      <c r="AA316" s="7">
        <v>0.09</v>
      </c>
      <c r="AB316" s="125">
        <v>0.081</v>
      </c>
      <c r="AC316" s="7">
        <v>0.079</v>
      </c>
      <c r="AD316" s="125">
        <v>0.07166666666666667</v>
      </c>
      <c r="AE316" s="7">
        <v>0.094</v>
      </c>
      <c r="AF316" s="125">
        <v>0.07566666666666666</v>
      </c>
      <c r="AY316">
        <v>0.026</v>
      </c>
      <c r="AZ316">
        <v>0.018</v>
      </c>
      <c r="BA316">
        <v>0.009</v>
      </c>
      <c r="BB316">
        <v>0.026</v>
      </c>
    </row>
    <row r="317" spans="2:54" ht="12.75">
      <c r="B317" s="110">
        <v>668</v>
      </c>
      <c r="C317" s="125">
        <v>0.04076</v>
      </c>
      <c r="D317" s="125">
        <v>0.03717</v>
      </c>
      <c r="E317" s="125">
        <v>0.03326</v>
      </c>
      <c r="F317" s="7">
        <v>0.02719</v>
      </c>
      <c r="G317" s="125">
        <v>0.03376</v>
      </c>
      <c r="H317" s="125">
        <v>0.02657</v>
      </c>
      <c r="R317" s="7">
        <v>0.029</v>
      </c>
      <c r="S317" s="7">
        <v>0.025</v>
      </c>
      <c r="T317" s="7">
        <v>0.018</v>
      </c>
      <c r="U317" s="7">
        <v>0.018</v>
      </c>
      <c r="V317" s="7">
        <v>0.015</v>
      </c>
      <c r="W317" s="67">
        <v>0.016999999999999998</v>
      </c>
      <c r="X317" s="7">
        <v>0.023</v>
      </c>
      <c r="Y317" s="7">
        <v>0.088</v>
      </c>
      <c r="Z317" s="7">
        <v>0.013</v>
      </c>
      <c r="AA317" s="7">
        <v>0.089</v>
      </c>
      <c r="AB317" s="125">
        <v>0.08033333333333333</v>
      </c>
      <c r="AC317" s="7">
        <v>0.079</v>
      </c>
      <c r="AD317" s="125">
        <v>0.07166666666666667</v>
      </c>
      <c r="AE317" s="7">
        <v>0.095</v>
      </c>
      <c r="AF317" s="125">
        <v>0.076</v>
      </c>
      <c r="AY317">
        <v>0.027</v>
      </c>
      <c r="AZ317">
        <v>0.018</v>
      </c>
      <c r="BA317">
        <v>0.009</v>
      </c>
      <c r="BB317">
        <v>0.025</v>
      </c>
    </row>
    <row r="318" spans="2:54" ht="12.75">
      <c r="B318" s="110">
        <v>669</v>
      </c>
      <c r="C318" s="125">
        <v>0.04099</v>
      </c>
      <c r="D318" s="125">
        <v>0.03713</v>
      </c>
      <c r="E318" s="125">
        <v>0.03324</v>
      </c>
      <c r="F318" s="7">
        <v>0.02713</v>
      </c>
      <c r="G318" s="125">
        <v>0.03366</v>
      </c>
      <c r="H318" s="125">
        <v>0.0265</v>
      </c>
      <c r="R318" s="7">
        <v>0.029</v>
      </c>
      <c r="S318" s="7">
        <v>0.026</v>
      </c>
      <c r="T318" s="7">
        <v>0.019</v>
      </c>
      <c r="U318" s="7">
        <v>0.018</v>
      </c>
      <c r="V318" s="7">
        <v>0.015</v>
      </c>
      <c r="W318" s="67">
        <v>0.017333333333333333</v>
      </c>
      <c r="X318" s="7">
        <v>0.023</v>
      </c>
      <c r="Y318" s="7">
        <v>0.088</v>
      </c>
      <c r="Z318" s="7">
        <v>0.013</v>
      </c>
      <c r="AA318" s="7">
        <v>0.089</v>
      </c>
      <c r="AB318" s="125">
        <v>0.08</v>
      </c>
      <c r="AC318" s="7">
        <v>0.079</v>
      </c>
      <c r="AD318" s="125">
        <v>0.07166666666666667</v>
      </c>
      <c r="AE318" s="7">
        <v>0.095</v>
      </c>
      <c r="AF318" s="125">
        <v>0.076</v>
      </c>
      <c r="AY318">
        <v>0.027</v>
      </c>
      <c r="AZ318">
        <v>0.018</v>
      </c>
      <c r="BA318">
        <v>0.009</v>
      </c>
      <c r="BB318">
        <v>0.025</v>
      </c>
    </row>
    <row r="319" spans="2:54" ht="12.75">
      <c r="B319" s="110">
        <v>670</v>
      </c>
      <c r="C319" s="125">
        <v>0.04111</v>
      </c>
      <c r="D319" s="125">
        <v>0.03715</v>
      </c>
      <c r="E319" s="125">
        <v>0.03312</v>
      </c>
      <c r="F319" s="7">
        <v>0.02704</v>
      </c>
      <c r="G319" s="125">
        <v>0.03358</v>
      </c>
      <c r="H319" s="125">
        <v>0.02654</v>
      </c>
      <c r="R319" s="7">
        <v>0.029</v>
      </c>
      <c r="S319" s="7">
        <v>0.026</v>
      </c>
      <c r="T319" s="7">
        <v>0.019</v>
      </c>
      <c r="U319" s="7">
        <v>0.018</v>
      </c>
      <c r="V319" s="7">
        <v>0.015</v>
      </c>
      <c r="W319" s="67">
        <v>0.017333333333333333</v>
      </c>
      <c r="X319" s="7">
        <v>0.023</v>
      </c>
      <c r="Y319" s="7">
        <v>0.088</v>
      </c>
      <c r="Z319" s="7">
        <v>0.013</v>
      </c>
      <c r="AA319" s="7">
        <v>0.088</v>
      </c>
      <c r="AB319" s="125">
        <v>0.07966666666666666</v>
      </c>
      <c r="AC319" s="7">
        <v>0.078</v>
      </c>
      <c r="AD319" s="125">
        <v>0.07100000000000001</v>
      </c>
      <c r="AE319" s="7">
        <v>0.095</v>
      </c>
      <c r="AF319" s="125">
        <v>0.076</v>
      </c>
      <c r="AY319">
        <v>0.027</v>
      </c>
      <c r="AZ319">
        <v>0.018</v>
      </c>
      <c r="BA319">
        <v>0.009</v>
      </c>
      <c r="BB319">
        <v>0.025</v>
      </c>
    </row>
    <row r="320" spans="2:54" ht="12.75">
      <c r="B320" s="110">
        <v>671</v>
      </c>
      <c r="C320" s="125">
        <v>0.04129</v>
      </c>
      <c r="D320" s="125">
        <v>0.03721</v>
      </c>
      <c r="E320" s="125">
        <v>0.0331</v>
      </c>
      <c r="F320" s="7">
        <v>0.027</v>
      </c>
      <c r="G320" s="125">
        <v>0.03353</v>
      </c>
      <c r="H320" s="125">
        <v>0.02654</v>
      </c>
      <c r="R320" s="7">
        <v>0.029</v>
      </c>
      <c r="S320" s="7">
        <v>0.026</v>
      </c>
      <c r="T320" s="7">
        <v>0.018</v>
      </c>
      <c r="U320" s="7">
        <v>0.017</v>
      </c>
      <c r="V320" s="7">
        <v>0.015</v>
      </c>
      <c r="W320" s="67">
        <v>0.016666666666666666</v>
      </c>
      <c r="X320" s="7">
        <v>0.022</v>
      </c>
      <c r="Y320" s="7">
        <v>0.088</v>
      </c>
      <c r="Z320" s="7">
        <v>0.012</v>
      </c>
      <c r="AA320" s="7">
        <v>0.088</v>
      </c>
      <c r="AB320" s="125">
        <v>0.07933333333333333</v>
      </c>
      <c r="AC320" s="7">
        <v>0.078</v>
      </c>
      <c r="AD320" s="125">
        <v>0.07066666666666667</v>
      </c>
      <c r="AE320" s="7">
        <v>0.094</v>
      </c>
      <c r="AF320" s="125">
        <v>0.07566666666666666</v>
      </c>
      <c r="AY320">
        <v>0.027</v>
      </c>
      <c r="AZ320">
        <v>0.018</v>
      </c>
      <c r="BA320">
        <v>0.009</v>
      </c>
      <c r="BB320">
        <v>0.025</v>
      </c>
    </row>
    <row r="321" spans="2:54" ht="12.75">
      <c r="B321" s="110">
        <v>672</v>
      </c>
      <c r="C321" s="125">
        <v>0.04143</v>
      </c>
      <c r="D321" s="125">
        <v>0.03741</v>
      </c>
      <c r="E321" s="125">
        <v>0.03303</v>
      </c>
      <c r="F321" s="7">
        <v>0.02705</v>
      </c>
      <c r="G321" s="125">
        <v>0.0334</v>
      </c>
      <c r="H321" s="125">
        <v>0.02641</v>
      </c>
      <c r="R321" s="7">
        <v>0.028</v>
      </c>
      <c r="S321" s="7">
        <v>0.025</v>
      </c>
      <c r="T321" s="7">
        <v>0.018</v>
      </c>
      <c r="U321" s="7">
        <v>0.017</v>
      </c>
      <c r="V321" s="7">
        <v>0.014</v>
      </c>
      <c r="W321" s="67">
        <v>0.016333333333333335</v>
      </c>
      <c r="X321" s="7">
        <v>0.022</v>
      </c>
      <c r="Y321" s="7">
        <v>0.087</v>
      </c>
      <c r="Z321" s="7">
        <v>0.012</v>
      </c>
      <c r="AA321" s="7">
        <v>0.087</v>
      </c>
      <c r="AB321" s="125">
        <v>0.07866666666666666</v>
      </c>
      <c r="AC321" s="7">
        <v>0.078</v>
      </c>
      <c r="AD321" s="125">
        <v>0.07066666666666667</v>
      </c>
      <c r="AE321" s="7">
        <v>0.094</v>
      </c>
      <c r="AF321" s="125">
        <v>0.075</v>
      </c>
      <c r="AY321">
        <v>0.027</v>
      </c>
      <c r="AZ321">
        <v>0.018</v>
      </c>
      <c r="BA321">
        <v>0.009</v>
      </c>
      <c r="BB321">
        <v>0.025</v>
      </c>
    </row>
    <row r="322" spans="2:54" ht="12.75">
      <c r="B322" s="110">
        <v>673</v>
      </c>
      <c r="C322" s="125">
        <v>0.04165</v>
      </c>
      <c r="D322" s="125">
        <v>0.03759</v>
      </c>
      <c r="E322" s="125">
        <v>0.03303</v>
      </c>
      <c r="F322" s="7">
        <v>0.02701</v>
      </c>
      <c r="G322" s="125">
        <v>0.03332</v>
      </c>
      <c r="H322" s="125">
        <v>0.02645</v>
      </c>
      <c r="R322" s="7">
        <v>0.029</v>
      </c>
      <c r="S322" s="7">
        <v>0.025</v>
      </c>
      <c r="T322" s="7">
        <v>0.019</v>
      </c>
      <c r="U322" s="7">
        <v>0.017</v>
      </c>
      <c r="V322" s="7">
        <v>0.015</v>
      </c>
      <c r="W322" s="67">
        <v>0.017</v>
      </c>
      <c r="X322" s="7">
        <v>0.022</v>
      </c>
      <c r="Y322" s="7">
        <v>0.087</v>
      </c>
      <c r="Z322" s="7">
        <v>0.013</v>
      </c>
      <c r="AA322" s="7">
        <v>0.087</v>
      </c>
      <c r="AB322" s="125">
        <v>0.07866666666666666</v>
      </c>
      <c r="AC322" s="7">
        <v>0.077</v>
      </c>
      <c r="AD322" s="125">
        <v>0.07</v>
      </c>
      <c r="AE322" s="7">
        <v>0.095</v>
      </c>
      <c r="AF322" s="125">
        <v>0.07533333333333332</v>
      </c>
      <c r="AY322">
        <v>0.027</v>
      </c>
      <c r="AZ322">
        <v>0.018</v>
      </c>
      <c r="BA322">
        <v>0.009</v>
      </c>
      <c r="BB322">
        <v>0.025</v>
      </c>
    </row>
    <row r="323" spans="2:54" ht="12.75">
      <c r="B323" s="110">
        <v>674</v>
      </c>
      <c r="C323" s="125">
        <v>0.04184</v>
      </c>
      <c r="D323" s="125">
        <v>0.03778</v>
      </c>
      <c r="E323" s="125">
        <v>0.03293</v>
      </c>
      <c r="F323" s="7">
        <v>0.02694</v>
      </c>
      <c r="G323" s="125">
        <v>0.03318</v>
      </c>
      <c r="H323" s="125">
        <v>0.02636</v>
      </c>
      <c r="R323" s="7">
        <v>0.029</v>
      </c>
      <c r="S323" s="7">
        <v>0.025</v>
      </c>
      <c r="T323" s="7">
        <v>0.019</v>
      </c>
      <c r="U323" s="7">
        <v>0.017</v>
      </c>
      <c r="V323" s="7">
        <v>0.014</v>
      </c>
      <c r="W323" s="67">
        <v>0.016666666666666666</v>
      </c>
      <c r="X323" s="7">
        <v>0.022</v>
      </c>
      <c r="Y323" s="7">
        <v>0.087</v>
      </c>
      <c r="Z323" s="7">
        <v>0.013</v>
      </c>
      <c r="AA323" s="7">
        <v>0.087</v>
      </c>
      <c r="AB323" s="125">
        <v>0.07833333333333332</v>
      </c>
      <c r="AC323" s="7">
        <v>0.077</v>
      </c>
      <c r="AD323" s="125">
        <v>0.07033333333333334</v>
      </c>
      <c r="AE323" s="7">
        <v>0.094</v>
      </c>
      <c r="AF323" s="125">
        <v>0.075</v>
      </c>
      <c r="AY323">
        <v>0.028</v>
      </c>
      <c r="AZ323">
        <v>0.017</v>
      </c>
      <c r="BA323">
        <v>0.009</v>
      </c>
      <c r="BB323">
        <v>0.025</v>
      </c>
    </row>
    <row r="324" spans="2:54" ht="12.75">
      <c r="B324" s="110">
        <v>675</v>
      </c>
      <c r="C324" s="125">
        <v>0.04185</v>
      </c>
      <c r="D324" s="125">
        <v>0.03805</v>
      </c>
      <c r="E324" s="125">
        <v>0.03294</v>
      </c>
      <c r="F324" s="7">
        <v>0.02685</v>
      </c>
      <c r="G324" s="125">
        <v>0.03308</v>
      </c>
      <c r="H324" s="125">
        <v>0.02626</v>
      </c>
      <c r="R324" s="7">
        <v>0.029</v>
      </c>
      <c r="S324" s="7">
        <v>0.025</v>
      </c>
      <c r="T324" s="7">
        <v>0.019</v>
      </c>
      <c r="U324" s="7">
        <v>0.017</v>
      </c>
      <c r="V324" s="7">
        <v>0.014</v>
      </c>
      <c r="W324" s="67">
        <v>0.016666666666666666</v>
      </c>
      <c r="X324" s="7">
        <v>0.022</v>
      </c>
      <c r="Y324" s="7">
        <v>0.087</v>
      </c>
      <c r="Z324" s="7">
        <v>0.012</v>
      </c>
      <c r="AA324" s="7">
        <v>0.086</v>
      </c>
      <c r="AB324" s="125">
        <v>0.078</v>
      </c>
      <c r="AC324" s="7">
        <v>0.077</v>
      </c>
      <c r="AD324" s="125">
        <v>0.07033333333333334</v>
      </c>
      <c r="AE324" s="7">
        <v>0.094</v>
      </c>
      <c r="AF324" s="125">
        <v>0.075</v>
      </c>
      <c r="AY324">
        <v>0.028</v>
      </c>
      <c r="AZ324">
        <v>0.018</v>
      </c>
      <c r="BA324">
        <v>0.009</v>
      </c>
      <c r="BB324">
        <v>0.025</v>
      </c>
    </row>
    <row r="325" spans="2:54" ht="12.75">
      <c r="B325" s="110">
        <v>676</v>
      </c>
      <c r="C325" s="125">
        <v>0.04204</v>
      </c>
      <c r="D325" s="125">
        <v>0.03847</v>
      </c>
      <c r="E325" s="125">
        <v>0.03287</v>
      </c>
      <c r="F325" s="7">
        <v>0.02683</v>
      </c>
      <c r="G325" s="125">
        <v>0.03311</v>
      </c>
      <c r="H325" s="125">
        <v>0.02633</v>
      </c>
      <c r="R325" s="7">
        <v>0.03</v>
      </c>
      <c r="S325" s="7">
        <v>0.025</v>
      </c>
      <c r="T325" s="7">
        <v>0.019</v>
      </c>
      <c r="U325" s="7">
        <v>0.017</v>
      </c>
      <c r="V325" s="7">
        <v>0.015</v>
      </c>
      <c r="W325" s="67">
        <v>0.017</v>
      </c>
      <c r="X325" s="7">
        <v>0.022</v>
      </c>
      <c r="Y325" s="7">
        <v>0.087</v>
      </c>
      <c r="Z325" s="7">
        <v>0.013</v>
      </c>
      <c r="AA325" s="7">
        <v>0.086</v>
      </c>
      <c r="AB325" s="125">
        <v>0.078</v>
      </c>
      <c r="AC325" s="7">
        <v>0.077</v>
      </c>
      <c r="AD325" s="125">
        <v>0.07</v>
      </c>
      <c r="AE325" s="7">
        <v>0.094</v>
      </c>
      <c r="AF325" s="125">
        <v>0.075</v>
      </c>
      <c r="AY325">
        <v>0.028</v>
      </c>
      <c r="AZ325">
        <v>0.017</v>
      </c>
      <c r="BA325">
        <v>0.009</v>
      </c>
      <c r="BB325">
        <v>0.024</v>
      </c>
    </row>
    <row r="326" spans="2:54" ht="12.75">
      <c r="B326" s="110">
        <v>677</v>
      </c>
      <c r="C326" s="125">
        <v>0.04218</v>
      </c>
      <c r="D326" s="125">
        <v>0.03893</v>
      </c>
      <c r="E326" s="125">
        <v>0.03292</v>
      </c>
      <c r="F326" s="7">
        <v>0.02676</v>
      </c>
      <c r="G326" s="125">
        <v>0.03297</v>
      </c>
      <c r="H326" s="125">
        <v>0.02628</v>
      </c>
      <c r="R326" s="7">
        <v>0.03</v>
      </c>
      <c r="S326" s="7">
        <v>0.025</v>
      </c>
      <c r="T326" s="7">
        <v>0.019</v>
      </c>
      <c r="U326" s="7">
        <v>0.017</v>
      </c>
      <c r="V326" s="7">
        <v>0.015</v>
      </c>
      <c r="W326" s="67">
        <v>0.017</v>
      </c>
      <c r="X326" s="7">
        <v>0.022</v>
      </c>
      <c r="Y326" s="7">
        <v>0.087</v>
      </c>
      <c r="Z326" s="7">
        <v>0.013</v>
      </c>
      <c r="AA326" s="7">
        <v>0.085</v>
      </c>
      <c r="AB326" s="125">
        <v>0.07733333333333334</v>
      </c>
      <c r="AC326" s="7">
        <v>0.077</v>
      </c>
      <c r="AD326" s="125">
        <v>0.07033333333333334</v>
      </c>
      <c r="AE326" s="7">
        <v>0.094</v>
      </c>
      <c r="AF326" s="125">
        <v>0.07533333333333332</v>
      </c>
      <c r="AY326">
        <v>0.028</v>
      </c>
      <c r="AZ326">
        <v>0.017</v>
      </c>
      <c r="BA326">
        <v>0.009</v>
      </c>
      <c r="BB326">
        <v>0.024</v>
      </c>
    </row>
    <row r="327" spans="2:54" ht="12.75">
      <c r="B327" s="110">
        <v>678</v>
      </c>
      <c r="C327" s="125">
        <v>0.04237</v>
      </c>
      <c r="D327" s="125">
        <v>0.0394</v>
      </c>
      <c r="E327" s="125">
        <v>0.03293</v>
      </c>
      <c r="F327" s="7">
        <v>0.02672</v>
      </c>
      <c r="G327" s="125">
        <v>0.03292</v>
      </c>
      <c r="H327" s="125">
        <v>0.02618</v>
      </c>
      <c r="R327" s="7">
        <v>0.03</v>
      </c>
      <c r="S327" s="7">
        <v>0.024</v>
      </c>
      <c r="T327" s="7">
        <v>0.018</v>
      </c>
      <c r="U327" s="7">
        <v>0.017</v>
      </c>
      <c r="V327" s="7">
        <v>0.015</v>
      </c>
      <c r="W327" s="67">
        <v>0.016666666666666666</v>
      </c>
      <c r="X327" s="7">
        <v>0.021</v>
      </c>
      <c r="Y327" s="7">
        <v>0.086</v>
      </c>
      <c r="Z327" s="7">
        <v>0.012</v>
      </c>
      <c r="AA327" s="7">
        <v>0.085</v>
      </c>
      <c r="AB327" s="125">
        <v>0.077</v>
      </c>
      <c r="AC327" s="7">
        <v>0.077</v>
      </c>
      <c r="AD327" s="125">
        <v>0.06933333333333334</v>
      </c>
      <c r="AE327" s="7">
        <v>0.093</v>
      </c>
      <c r="AF327" s="125">
        <v>0.07433333333333332</v>
      </c>
      <c r="AY327">
        <v>0.028</v>
      </c>
      <c r="AZ327">
        <v>0.017</v>
      </c>
      <c r="BA327">
        <v>0.009</v>
      </c>
      <c r="BB327">
        <v>0.024</v>
      </c>
    </row>
    <row r="328" spans="2:54" ht="12.75">
      <c r="B328" s="110">
        <v>679</v>
      </c>
      <c r="C328" s="125">
        <v>0.04262</v>
      </c>
      <c r="D328" s="125">
        <v>0.04009</v>
      </c>
      <c r="E328" s="125">
        <v>0.03299</v>
      </c>
      <c r="F328" s="7">
        <v>0.02673</v>
      </c>
      <c r="G328" s="125">
        <v>0.03292</v>
      </c>
      <c r="H328" s="125">
        <v>0.02633</v>
      </c>
      <c r="R328" s="7">
        <v>0.031</v>
      </c>
      <c r="S328" s="7">
        <v>0.024</v>
      </c>
      <c r="T328" s="7">
        <v>0.018</v>
      </c>
      <c r="U328" s="7">
        <v>0.017</v>
      </c>
      <c r="V328" s="7">
        <v>0.014</v>
      </c>
      <c r="W328" s="67">
        <v>0.016333333333333335</v>
      </c>
      <c r="X328" s="7">
        <v>0.021</v>
      </c>
      <c r="Y328" s="7">
        <v>0.086</v>
      </c>
      <c r="Z328" s="7">
        <v>0.012</v>
      </c>
      <c r="AA328" s="7">
        <v>0.084</v>
      </c>
      <c r="AB328" s="125">
        <v>0.076</v>
      </c>
      <c r="AC328" s="7">
        <v>0.076</v>
      </c>
      <c r="AD328" s="125">
        <v>0.069</v>
      </c>
      <c r="AE328" s="7">
        <v>0.093</v>
      </c>
      <c r="AF328" s="125">
        <v>0.07433333333333332</v>
      </c>
      <c r="AY328">
        <v>0.028</v>
      </c>
      <c r="AZ328">
        <v>0.017</v>
      </c>
      <c r="BA328">
        <v>0.009</v>
      </c>
      <c r="BB328">
        <v>0.024</v>
      </c>
    </row>
    <row r="329" spans="2:54" ht="12.75">
      <c r="B329" s="110">
        <v>680</v>
      </c>
      <c r="C329" s="125">
        <v>0.04271</v>
      </c>
      <c r="D329" s="125">
        <v>0.04073</v>
      </c>
      <c r="E329" s="125">
        <v>0.03297</v>
      </c>
      <c r="F329" s="7">
        <v>0.02671</v>
      </c>
      <c r="G329" s="125">
        <v>0.03287</v>
      </c>
      <c r="H329" s="125">
        <v>0.02625</v>
      </c>
      <c r="R329" s="7">
        <v>0.032</v>
      </c>
      <c r="S329" s="7">
        <v>0.024</v>
      </c>
      <c r="T329" s="7">
        <v>0.018</v>
      </c>
      <c r="U329" s="7">
        <v>0.017</v>
      </c>
      <c r="V329" s="7">
        <v>0.014</v>
      </c>
      <c r="W329" s="67">
        <v>0.016333333333333335</v>
      </c>
      <c r="X329" s="7">
        <v>0.021</v>
      </c>
      <c r="Y329" s="7">
        <v>0.086</v>
      </c>
      <c r="Z329" s="7">
        <v>0.013</v>
      </c>
      <c r="AA329" s="7">
        <v>0.084</v>
      </c>
      <c r="AB329" s="125">
        <v>0.076</v>
      </c>
      <c r="AC329" s="7">
        <v>0.076</v>
      </c>
      <c r="AD329" s="125">
        <v>0.069</v>
      </c>
      <c r="AE329" s="7">
        <v>0.093</v>
      </c>
      <c r="AF329" s="125">
        <v>0.074</v>
      </c>
      <c r="AY329">
        <v>0.028</v>
      </c>
      <c r="AZ329">
        <v>0.017</v>
      </c>
      <c r="BA329">
        <v>0.009</v>
      </c>
      <c r="BB329">
        <v>0.024</v>
      </c>
    </row>
    <row r="330" spans="2:54" ht="12.75">
      <c r="B330" s="110">
        <v>681</v>
      </c>
      <c r="C330" s="125">
        <v>0.0429</v>
      </c>
      <c r="D330" s="125">
        <v>0.04152</v>
      </c>
      <c r="E330" s="125">
        <v>0.03306</v>
      </c>
      <c r="F330" s="7">
        <v>0.0267</v>
      </c>
      <c r="G330" s="125">
        <v>0.03285</v>
      </c>
      <c r="H330" s="125">
        <v>0.02625</v>
      </c>
      <c r="R330" s="7">
        <v>0.032</v>
      </c>
      <c r="S330" s="7">
        <v>0.025</v>
      </c>
      <c r="T330" s="7">
        <v>0.018</v>
      </c>
      <c r="U330" s="7">
        <v>0.017</v>
      </c>
      <c r="V330" s="7">
        <v>0.014</v>
      </c>
      <c r="W330" s="67">
        <v>0.016333333333333335</v>
      </c>
      <c r="X330" s="7">
        <v>0.021</v>
      </c>
      <c r="Y330" s="7">
        <v>0.086</v>
      </c>
      <c r="Z330" s="7">
        <v>0.013</v>
      </c>
      <c r="AA330" s="7">
        <v>0.084</v>
      </c>
      <c r="AB330" s="125">
        <v>0.076</v>
      </c>
      <c r="AC330" s="7">
        <v>0.076</v>
      </c>
      <c r="AD330" s="125">
        <v>0.069</v>
      </c>
      <c r="AE330" s="7">
        <v>0.093</v>
      </c>
      <c r="AF330" s="125">
        <v>0.074</v>
      </c>
      <c r="AY330">
        <v>0.029</v>
      </c>
      <c r="AZ330">
        <v>0.017</v>
      </c>
      <c r="BA330">
        <v>0.009</v>
      </c>
      <c r="BB330">
        <v>0.023</v>
      </c>
    </row>
    <row r="331" spans="2:54" ht="12.75">
      <c r="B331" s="110">
        <v>682</v>
      </c>
      <c r="C331" s="125">
        <v>0.04301</v>
      </c>
      <c r="D331" s="125">
        <v>0.04246</v>
      </c>
      <c r="E331" s="125">
        <v>0.03315</v>
      </c>
      <c r="F331" s="7">
        <v>0.02668</v>
      </c>
      <c r="G331" s="125">
        <v>0.03278</v>
      </c>
      <c r="H331" s="125">
        <v>0.02627</v>
      </c>
      <c r="R331" s="7">
        <v>0.033</v>
      </c>
      <c r="S331" s="7">
        <v>0.025</v>
      </c>
      <c r="T331" s="7">
        <v>0.018</v>
      </c>
      <c r="U331" s="7">
        <v>0.017</v>
      </c>
      <c r="V331" s="7">
        <v>0.014</v>
      </c>
      <c r="W331" s="67">
        <v>0.016333333333333335</v>
      </c>
      <c r="X331" s="7">
        <v>0.021</v>
      </c>
      <c r="Y331" s="7">
        <v>0.086</v>
      </c>
      <c r="Z331" s="7">
        <v>0.013</v>
      </c>
      <c r="AA331" s="7">
        <v>0.085</v>
      </c>
      <c r="AB331" s="125">
        <v>0.07633333333333334</v>
      </c>
      <c r="AC331" s="7">
        <v>0.076</v>
      </c>
      <c r="AD331" s="125">
        <v>0.069</v>
      </c>
      <c r="AE331" s="7">
        <v>0.094</v>
      </c>
      <c r="AF331" s="125">
        <v>0.07433333333333332</v>
      </c>
      <c r="AY331">
        <v>0.029</v>
      </c>
      <c r="AZ331">
        <v>0.017</v>
      </c>
      <c r="BA331">
        <v>0.009</v>
      </c>
      <c r="BB331">
        <v>0.023</v>
      </c>
    </row>
    <row r="332" spans="2:54" ht="12.75">
      <c r="B332" s="110">
        <v>683</v>
      </c>
      <c r="C332" s="125">
        <v>0.04314</v>
      </c>
      <c r="D332" s="125">
        <v>0.04356</v>
      </c>
      <c r="E332" s="125">
        <v>0.0332</v>
      </c>
      <c r="F332" s="7">
        <v>0.02674</v>
      </c>
      <c r="G332" s="125">
        <v>0.03268</v>
      </c>
      <c r="H332" s="125">
        <v>0.02615</v>
      </c>
      <c r="R332" s="7">
        <v>0.034</v>
      </c>
      <c r="S332" s="7">
        <v>0.025</v>
      </c>
      <c r="T332" s="7">
        <v>0.018</v>
      </c>
      <c r="U332" s="7">
        <v>0.017</v>
      </c>
      <c r="V332" s="7">
        <v>0.014</v>
      </c>
      <c r="W332" s="67">
        <v>0.016333333333333335</v>
      </c>
      <c r="X332" s="7">
        <v>0.021</v>
      </c>
      <c r="Y332" s="7">
        <v>0.086</v>
      </c>
      <c r="Z332" s="7">
        <v>0.013</v>
      </c>
      <c r="AA332" s="7">
        <v>0.085</v>
      </c>
      <c r="AB332" s="125">
        <v>0.07633333333333334</v>
      </c>
      <c r="AC332" s="7">
        <v>0.075</v>
      </c>
      <c r="AD332" s="125">
        <v>0.06866666666666667</v>
      </c>
      <c r="AE332" s="7">
        <v>0.094</v>
      </c>
      <c r="AF332" s="125">
        <v>0.07466666666666666</v>
      </c>
      <c r="AY332">
        <v>0.029</v>
      </c>
      <c r="AZ332">
        <v>0.017</v>
      </c>
      <c r="BA332">
        <v>0.009</v>
      </c>
      <c r="BB332">
        <v>0.023</v>
      </c>
    </row>
    <row r="333" spans="2:54" ht="12.75">
      <c r="B333" s="110">
        <v>684</v>
      </c>
      <c r="C333" s="125">
        <v>0.0434</v>
      </c>
      <c r="D333" s="125">
        <v>0.04465</v>
      </c>
      <c r="E333" s="125">
        <v>0.03329</v>
      </c>
      <c r="F333" s="7">
        <v>0.02667</v>
      </c>
      <c r="G333" s="125">
        <v>0.03273</v>
      </c>
      <c r="H333" s="125">
        <v>0.02622</v>
      </c>
      <c r="R333" s="7">
        <v>0.034</v>
      </c>
      <c r="S333" s="7">
        <v>0.025</v>
      </c>
      <c r="T333" s="7">
        <v>0.018</v>
      </c>
      <c r="U333" s="7">
        <v>0.017</v>
      </c>
      <c r="V333" s="7">
        <v>0.014</v>
      </c>
      <c r="W333" s="67">
        <v>0.016333333333333335</v>
      </c>
      <c r="X333" s="7">
        <v>0.021</v>
      </c>
      <c r="Y333" s="7">
        <v>0.086</v>
      </c>
      <c r="Z333" s="7">
        <v>0.013</v>
      </c>
      <c r="AA333" s="7">
        <v>0.084</v>
      </c>
      <c r="AB333" s="125">
        <v>0.07533333333333334</v>
      </c>
      <c r="AC333" s="7">
        <v>0.076</v>
      </c>
      <c r="AD333" s="125">
        <v>0.06866666666666667</v>
      </c>
      <c r="AE333" s="7">
        <v>0.093</v>
      </c>
      <c r="AF333" s="125">
        <v>0.074</v>
      </c>
      <c r="AY333">
        <v>0.029</v>
      </c>
      <c r="AZ333">
        <v>0.017</v>
      </c>
      <c r="BA333">
        <v>0.009</v>
      </c>
      <c r="BB333">
        <v>0.023</v>
      </c>
    </row>
    <row r="334" spans="2:54" ht="12.75">
      <c r="B334" s="110">
        <v>685</v>
      </c>
      <c r="C334" s="125">
        <v>0.0436</v>
      </c>
      <c r="D334" s="125">
        <v>0.04607</v>
      </c>
      <c r="E334" s="125">
        <v>0.03333</v>
      </c>
      <c r="F334" s="7">
        <v>0.02679</v>
      </c>
      <c r="G334" s="125">
        <v>0.03278</v>
      </c>
      <c r="H334" s="125">
        <v>0.02634</v>
      </c>
      <c r="R334" s="7">
        <v>0.035</v>
      </c>
      <c r="S334" s="7">
        <v>0.025</v>
      </c>
      <c r="T334" s="7">
        <v>0.018</v>
      </c>
      <c r="U334" s="7">
        <v>0.016</v>
      </c>
      <c r="V334" s="7">
        <v>0.014</v>
      </c>
      <c r="W334" s="67">
        <v>0.016</v>
      </c>
      <c r="X334" s="7">
        <v>0.021</v>
      </c>
      <c r="Y334" s="7">
        <v>0.086</v>
      </c>
      <c r="Z334" s="7">
        <v>0.014</v>
      </c>
      <c r="AA334" s="7">
        <v>0.084</v>
      </c>
      <c r="AB334" s="125">
        <v>0.075</v>
      </c>
      <c r="AC334" s="7">
        <v>0.075</v>
      </c>
      <c r="AD334" s="125">
        <v>0.068</v>
      </c>
      <c r="AE334" s="7">
        <v>0.092</v>
      </c>
      <c r="AF334" s="125">
        <v>0.07366666666666666</v>
      </c>
      <c r="AY334">
        <v>0.029</v>
      </c>
      <c r="AZ334">
        <v>0.017</v>
      </c>
      <c r="BA334">
        <v>0.009</v>
      </c>
      <c r="BB334">
        <v>0.023</v>
      </c>
    </row>
    <row r="335" spans="2:54" ht="12.75">
      <c r="B335" s="110">
        <v>686</v>
      </c>
      <c r="C335" s="125">
        <v>0.04382</v>
      </c>
      <c r="D335" s="125">
        <v>0.04767</v>
      </c>
      <c r="E335" s="125">
        <v>0.03345</v>
      </c>
      <c r="F335" s="7">
        <v>0.02678</v>
      </c>
      <c r="G335" s="125">
        <v>0.03271</v>
      </c>
      <c r="H335" s="125">
        <v>0.02626</v>
      </c>
      <c r="R335" s="7">
        <v>0.037</v>
      </c>
      <c r="S335" s="7">
        <v>0.025</v>
      </c>
      <c r="T335" s="7">
        <v>0.018</v>
      </c>
      <c r="U335" s="7">
        <v>0.016</v>
      </c>
      <c r="V335" s="7">
        <v>0.014</v>
      </c>
      <c r="W335" s="67">
        <v>0.016</v>
      </c>
      <c r="X335" s="7">
        <v>0.021</v>
      </c>
      <c r="Y335" s="7">
        <v>0.086</v>
      </c>
      <c r="Z335" s="7">
        <v>0.014</v>
      </c>
      <c r="AA335" s="7">
        <v>0.084</v>
      </c>
      <c r="AB335" s="125">
        <v>0.075</v>
      </c>
      <c r="AC335" s="7">
        <v>0.075</v>
      </c>
      <c r="AD335" s="125">
        <v>0.06833333333333334</v>
      </c>
      <c r="AE335" s="7">
        <v>0.093</v>
      </c>
      <c r="AF335" s="125">
        <v>0.074</v>
      </c>
      <c r="AY335">
        <v>0.029</v>
      </c>
      <c r="AZ335">
        <v>0.017</v>
      </c>
      <c r="BA335">
        <v>0.009</v>
      </c>
      <c r="BB335">
        <v>0.023</v>
      </c>
    </row>
    <row r="336" spans="2:54" ht="12.75">
      <c r="B336" s="110">
        <v>687</v>
      </c>
      <c r="C336" s="125">
        <v>0.04406</v>
      </c>
      <c r="D336" s="125">
        <v>0.04926</v>
      </c>
      <c r="E336" s="125">
        <v>0.03358</v>
      </c>
      <c r="F336" s="7">
        <v>0.02678</v>
      </c>
      <c r="G336" s="125">
        <v>0.03276</v>
      </c>
      <c r="H336" s="125">
        <v>0.02631</v>
      </c>
      <c r="R336" s="7">
        <v>0.038</v>
      </c>
      <c r="S336" s="7">
        <v>0.025</v>
      </c>
      <c r="T336" s="7">
        <v>0.018</v>
      </c>
      <c r="U336" s="7">
        <v>0.017</v>
      </c>
      <c r="V336" s="7">
        <v>0.014</v>
      </c>
      <c r="W336" s="67">
        <v>0.016333333333333335</v>
      </c>
      <c r="X336" s="7">
        <v>0.021</v>
      </c>
      <c r="Y336" s="7">
        <v>0.086</v>
      </c>
      <c r="Z336" s="7">
        <v>0.014</v>
      </c>
      <c r="AA336" s="7">
        <v>0.084</v>
      </c>
      <c r="AB336" s="125">
        <v>0.075</v>
      </c>
      <c r="AC336" s="7">
        <v>0.075</v>
      </c>
      <c r="AD336" s="125">
        <v>0.06866666666666667</v>
      </c>
      <c r="AE336" s="7">
        <v>0.093</v>
      </c>
      <c r="AF336" s="125">
        <v>0.074</v>
      </c>
      <c r="AY336">
        <v>0.03</v>
      </c>
      <c r="AZ336">
        <v>0.017</v>
      </c>
      <c r="BA336">
        <v>0.009</v>
      </c>
      <c r="BB336">
        <v>0.023</v>
      </c>
    </row>
    <row r="337" spans="2:54" ht="12.75">
      <c r="B337" s="110">
        <v>688</v>
      </c>
      <c r="C337" s="125">
        <v>0.0443</v>
      </c>
      <c r="D337" s="125">
        <v>0.05127</v>
      </c>
      <c r="E337" s="125">
        <v>0.03372</v>
      </c>
      <c r="F337" s="7">
        <v>0.02684</v>
      </c>
      <c r="G337" s="125">
        <v>0.03273</v>
      </c>
      <c r="H337" s="125">
        <v>0.02625</v>
      </c>
      <c r="R337" s="7">
        <v>0.039</v>
      </c>
      <c r="S337" s="7">
        <v>0.024</v>
      </c>
      <c r="T337" s="7">
        <v>0.018</v>
      </c>
      <c r="U337" s="7">
        <v>0.017</v>
      </c>
      <c r="V337" s="7">
        <v>0.014</v>
      </c>
      <c r="W337" s="67">
        <v>0.016333333333333335</v>
      </c>
      <c r="X337" s="7">
        <v>0.02</v>
      </c>
      <c r="Y337" s="7">
        <v>0.086</v>
      </c>
      <c r="Z337" s="7">
        <v>0.015</v>
      </c>
      <c r="AA337" s="7">
        <v>0.083</v>
      </c>
      <c r="AB337" s="125">
        <v>0.074</v>
      </c>
      <c r="AC337" s="7">
        <v>0.075</v>
      </c>
      <c r="AD337" s="125">
        <v>0.06833333333333334</v>
      </c>
      <c r="AE337" s="7">
        <v>0.093</v>
      </c>
      <c r="AF337" s="125">
        <v>0.074</v>
      </c>
      <c r="AY337">
        <v>0.03</v>
      </c>
      <c r="AZ337">
        <v>0.017</v>
      </c>
      <c r="BA337">
        <v>0.009</v>
      </c>
      <c r="BB337">
        <v>0.023</v>
      </c>
    </row>
    <row r="338" spans="2:54" ht="12.75">
      <c r="B338" s="110">
        <v>689</v>
      </c>
      <c r="C338" s="125">
        <v>0.04461</v>
      </c>
      <c r="D338" s="125">
        <v>0.05328</v>
      </c>
      <c r="E338" s="125">
        <v>0.03392</v>
      </c>
      <c r="F338" s="7">
        <v>0.02686</v>
      </c>
      <c r="G338" s="125">
        <v>0.03274</v>
      </c>
      <c r="H338" s="125">
        <v>0.0262</v>
      </c>
      <c r="R338" s="7">
        <v>0.041</v>
      </c>
      <c r="S338" s="7">
        <v>0.024</v>
      </c>
      <c r="T338" s="7">
        <v>0.018</v>
      </c>
      <c r="U338" s="7">
        <v>0.017</v>
      </c>
      <c r="V338" s="7">
        <v>0.014</v>
      </c>
      <c r="W338" s="67">
        <v>0.016333333333333335</v>
      </c>
      <c r="X338" s="7">
        <v>0.021</v>
      </c>
      <c r="Y338" s="7">
        <v>0.086</v>
      </c>
      <c r="Z338" s="7">
        <v>0.015</v>
      </c>
      <c r="AA338" s="7">
        <v>0.083</v>
      </c>
      <c r="AB338" s="125">
        <v>0.07433333333333333</v>
      </c>
      <c r="AC338" s="7">
        <v>0.076</v>
      </c>
      <c r="AD338" s="125">
        <v>0.069</v>
      </c>
      <c r="AE338" s="7">
        <v>0.093</v>
      </c>
      <c r="AF338" s="125">
        <v>0.074</v>
      </c>
      <c r="AY338">
        <v>0.03</v>
      </c>
      <c r="AZ338">
        <v>0.017</v>
      </c>
      <c r="BA338">
        <v>0.009</v>
      </c>
      <c r="BB338">
        <v>0.023</v>
      </c>
    </row>
    <row r="339" spans="2:54" ht="12.75">
      <c r="B339" s="110">
        <v>690</v>
      </c>
      <c r="C339" s="125">
        <v>0.04495</v>
      </c>
      <c r="D339" s="125">
        <v>0.05572</v>
      </c>
      <c r="E339" s="125">
        <v>0.03397</v>
      </c>
      <c r="F339" s="7">
        <v>0.02694</v>
      </c>
      <c r="G339" s="125">
        <v>0.03284</v>
      </c>
      <c r="H339" s="125">
        <v>0.02621</v>
      </c>
      <c r="R339" s="7">
        <v>0.043</v>
      </c>
      <c r="S339" s="7">
        <v>0.024</v>
      </c>
      <c r="T339" s="7">
        <v>0.018</v>
      </c>
      <c r="U339" s="7">
        <v>0.017</v>
      </c>
      <c r="V339" s="7">
        <v>0.014</v>
      </c>
      <c r="W339" s="67">
        <v>0.016333333333333335</v>
      </c>
      <c r="X339" s="7">
        <v>0.021</v>
      </c>
      <c r="Y339" s="7">
        <v>0.086</v>
      </c>
      <c r="Z339" s="7">
        <v>0.016</v>
      </c>
      <c r="AA339" s="7">
        <v>0.084</v>
      </c>
      <c r="AB339" s="125">
        <v>0.07466666666666667</v>
      </c>
      <c r="AC339" s="7">
        <v>0.076</v>
      </c>
      <c r="AD339" s="125">
        <v>0.069</v>
      </c>
      <c r="AE339" s="7">
        <v>0.093</v>
      </c>
      <c r="AF339" s="125">
        <v>0.074</v>
      </c>
      <c r="AY339">
        <v>0.03</v>
      </c>
      <c r="AZ339">
        <v>0.017</v>
      </c>
      <c r="BA339">
        <v>0.009</v>
      </c>
      <c r="BB339">
        <v>0.023</v>
      </c>
    </row>
    <row r="340" spans="2:54" ht="12.75">
      <c r="B340" s="110">
        <v>691</v>
      </c>
      <c r="C340" s="125">
        <v>0.04526</v>
      </c>
      <c r="D340" s="125">
        <v>0.05821</v>
      </c>
      <c r="E340" s="125">
        <v>0.03413</v>
      </c>
      <c r="F340" s="7">
        <v>0.027</v>
      </c>
      <c r="G340" s="125">
        <v>0.03286</v>
      </c>
      <c r="H340" s="125">
        <v>0.02636</v>
      </c>
      <c r="R340" s="7">
        <v>0.045</v>
      </c>
      <c r="S340" s="7">
        <v>0.024</v>
      </c>
      <c r="T340" s="7">
        <v>0.018</v>
      </c>
      <c r="U340" s="7">
        <v>0.017</v>
      </c>
      <c r="V340" s="7">
        <v>0.014</v>
      </c>
      <c r="W340" s="67">
        <v>0.016333333333333335</v>
      </c>
      <c r="X340" s="7">
        <v>0.021</v>
      </c>
      <c r="Y340" s="7">
        <v>0.086</v>
      </c>
      <c r="Z340" s="7">
        <v>0.016</v>
      </c>
      <c r="AA340" s="7">
        <v>0.084</v>
      </c>
      <c r="AB340" s="125">
        <v>0.07466666666666667</v>
      </c>
      <c r="AC340" s="7">
        <v>0.076</v>
      </c>
      <c r="AD340" s="125">
        <v>0.069</v>
      </c>
      <c r="AE340" s="7">
        <v>0.093</v>
      </c>
      <c r="AF340" s="125">
        <v>0.07366666666666666</v>
      </c>
      <c r="AY340">
        <v>0.03</v>
      </c>
      <c r="AZ340">
        <v>0.018</v>
      </c>
      <c r="BA340">
        <v>0.009</v>
      </c>
      <c r="BB340">
        <v>0.023</v>
      </c>
    </row>
    <row r="341" spans="2:54" ht="12.75">
      <c r="B341" s="110">
        <v>692</v>
      </c>
      <c r="C341" s="125">
        <v>0.04566</v>
      </c>
      <c r="D341" s="125">
        <v>0.06104</v>
      </c>
      <c r="E341" s="125">
        <v>0.03436</v>
      </c>
      <c r="F341" s="7">
        <v>0.02709</v>
      </c>
      <c r="G341" s="125">
        <v>0.03297</v>
      </c>
      <c r="H341" s="125">
        <v>0.02645</v>
      </c>
      <c r="R341" s="7">
        <v>0.047</v>
      </c>
      <c r="S341" s="7">
        <v>0.024</v>
      </c>
      <c r="T341" s="7">
        <v>0.018</v>
      </c>
      <c r="U341" s="7">
        <v>0.017</v>
      </c>
      <c r="V341" s="7">
        <v>0.014</v>
      </c>
      <c r="W341" s="67">
        <v>0.016333333333333335</v>
      </c>
      <c r="X341" s="7">
        <v>0.021</v>
      </c>
      <c r="Y341" s="7">
        <v>0.086</v>
      </c>
      <c r="Z341" s="7">
        <v>0.017</v>
      </c>
      <c r="AA341" s="7">
        <v>0.084</v>
      </c>
      <c r="AB341" s="125">
        <v>0.07466666666666667</v>
      </c>
      <c r="AC341" s="7">
        <v>0.076</v>
      </c>
      <c r="AD341" s="125">
        <v>0.069</v>
      </c>
      <c r="AE341" s="7">
        <v>0.093</v>
      </c>
      <c r="AF341" s="125">
        <v>0.07366666666666666</v>
      </c>
      <c r="AY341">
        <v>0.031</v>
      </c>
      <c r="AZ341">
        <v>0.018</v>
      </c>
      <c r="BA341">
        <v>0.009</v>
      </c>
      <c r="BB341">
        <v>0.023</v>
      </c>
    </row>
    <row r="342" spans="2:54" ht="12.75">
      <c r="B342" s="110">
        <v>693</v>
      </c>
      <c r="C342" s="125">
        <v>0.04602</v>
      </c>
      <c r="D342" s="125">
        <v>0.06398</v>
      </c>
      <c r="E342" s="125">
        <v>0.03452</v>
      </c>
      <c r="F342" s="7">
        <v>0.02709</v>
      </c>
      <c r="G342" s="125">
        <v>0.03292</v>
      </c>
      <c r="H342" s="125">
        <v>0.02652</v>
      </c>
      <c r="R342" s="7">
        <v>0.05</v>
      </c>
      <c r="S342" s="7">
        <v>0.024</v>
      </c>
      <c r="T342" s="7">
        <v>0.018</v>
      </c>
      <c r="U342" s="7">
        <v>0.018</v>
      </c>
      <c r="V342" s="7">
        <v>0.014</v>
      </c>
      <c r="W342" s="67">
        <v>0.016666666666666666</v>
      </c>
      <c r="X342" s="7">
        <v>0.021</v>
      </c>
      <c r="Y342" s="7">
        <v>0.086</v>
      </c>
      <c r="Z342" s="7">
        <v>0.017</v>
      </c>
      <c r="AA342" s="7">
        <v>0.083</v>
      </c>
      <c r="AB342" s="125">
        <v>0.07466666666666667</v>
      </c>
      <c r="AC342" s="7">
        <v>0.076</v>
      </c>
      <c r="AD342" s="125">
        <v>0.06933333333333334</v>
      </c>
      <c r="AE342" s="7">
        <v>0.093</v>
      </c>
      <c r="AF342" s="125">
        <v>0.07366666666666666</v>
      </c>
      <c r="AY342">
        <v>0.031</v>
      </c>
      <c r="AZ342">
        <v>0.018</v>
      </c>
      <c r="BA342">
        <v>0.009</v>
      </c>
      <c r="BB342">
        <v>0.024</v>
      </c>
    </row>
    <row r="343" spans="2:54" ht="12.75">
      <c r="B343" s="110">
        <v>694</v>
      </c>
      <c r="C343" s="125">
        <v>0.04647</v>
      </c>
      <c r="D343" s="125">
        <v>0.06732</v>
      </c>
      <c r="E343" s="125">
        <v>0.03473</v>
      </c>
      <c r="F343" s="7">
        <v>0.0273</v>
      </c>
      <c r="G343" s="125">
        <v>0.03304</v>
      </c>
      <c r="H343" s="125">
        <v>0.02654</v>
      </c>
      <c r="R343" s="7">
        <v>0.052</v>
      </c>
      <c r="S343" s="7">
        <v>0.024</v>
      </c>
      <c r="T343" s="7">
        <v>0.018</v>
      </c>
      <c r="U343" s="7">
        <v>0.018</v>
      </c>
      <c r="V343" s="7">
        <v>0.014</v>
      </c>
      <c r="W343" s="67">
        <v>0.016666666666666666</v>
      </c>
      <c r="X343" s="7">
        <v>0.021</v>
      </c>
      <c r="Y343" s="7">
        <v>0.086</v>
      </c>
      <c r="Z343" s="7">
        <v>0.018</v>
      </c>
      <c r="AA343" s="7">
        <v>0.083</v>
      </c>
      <c r="AB343" s="125">
        <v>0.07466666666666667</v>
      </c>
      <c r="AC343" s="7">
        <v>0.076</v>
      </c>
      <c r="AD343" s="125">
        <v>0.069</v>
      </c>
      <c r="AE343" s="7">
        <v>0.094</v>
      </c>
      <c r="AF343" s="125">
        <v>0.07466666666666666</v>
      </c>
      <c r="AY343">
        <v>0.031</v>
      </c>
      <c r="AZ343">
        <v>0.018</v>
      </c>
      <c r="BA343">
        <v>0.009</v>
      </c>
      <c r="BB343">
        <v>0.024</v>
      </c>
    </row>
    <row r="344" spans="2:54" ht="12.75">
      <c r="B344" s="110">
        <v>695</v>
      </c>
      <c r="C344" s="125">
        <v>0.04694</v>
      </c>
      <c r="D344" s="125">
        <v>0.07088</v>
      </c>
      <c r="E344" s="125">
        <v>0.03505</v>
      </c>
      <c r="F344" s="7">
        <v>0.02735</v>
      </c>
      <c r="G344" s="125">
        <v>0.0331</v>
      </c>
      <c r="H344" s="125">
        <v>0.02653</v>
      </c>
      <c r="R344" s="7">
        <v>0.055</v>
      </c>
      <c r="S344" s="7">
        <v>0.024</v>
      </c>
      <c r="T344" s="7">
        <v>0.019</v>
      </c>
      <c r="U344" s="7">
        <v>0.017</v>
      </c>
      <c r="V344" s="7">
        <v>0.014</v>
      </c>
      <c r="W344" s="67">
        <v>0.016666666666666666</v>
      </c>
      <c r="X344" s="7">
        <v>0.021</v>
      </c>
      <c r="Y344" s="7">
        <v>0.086</v>
      </c>
      <c r="Z344" s="7">
        <v>0.019</v>
      </c>
      <c r="AA344" s="7">
        <v>0.085</v>
      </c>
      <c r="AB344" s="125">
        <v>0.07533333333333334</v>
      </c>
      <c r="AC344" s="7">
        <v>0.077</v>
      </c>
      <c r="AD344" s="125">
        <v>0.06933333333333334</v>
      </c>
      <c r="AE344" s="7">
        <v>0.093</v>
      </c>
      <c r="AF344" s="125">
        <v>0.07433333333333332</v>
      </c>
      <c r="AY344">
        <v>0.032</v>
      </c>
      <c r="AZ344">
        <v>0.018</v>
      </c>
      <c r="BA344">
        <v>0.009</v>
      </c>
      <c r="BB344">
        <v>0.024</v>
      </c>
    </row>
    <row r="345" spans="2:54" ht="12.75">
      <c r="B345" s="110">
        <v>696</v>
      </c>
      <c r="C345" s="125">
        <v>0.04755</v>
      </c>
      <c r="D345" s="125">
        <v>0.07464</v>
      </c>
      <c r="E345" s="125">
        <v>0.03526</v>
      </c>
      <c r="F345" s="7">
        <v>0.02746</v>
      </c>
      <c r="G345" s="125">
        <v>0.03315</v>
      </c>
      <c r="H345" s="125">
        <v>0.02665</v>
      </c>
      <c r="R345" s="7">
        <v>0.058</v>
      </c>
      <c r="S345" s="7">
        <v>0.025</v>
      </c>
      <c r="T345" s="7">
        <v>0.019</v>
      </c>
      <c r="U345" s="7">
        <v>0.017</v>
      </c>
      <c r="V345" s="7">
        <v>0.015</v>
      </c>
      <c r="W345" s="67">
        <v>0.017</v>
      </c>
      <c r="X345" s="7">
        <v>0.021</v>
      </c>
      <c r="Y345" s="7">
        <v>0.086</v>
      </c>
      <c r="Z345" s="7">
        <v>0.021</v>
      </c>
      <c r="AA345" s="7">
        <v>0.085</v>
      </c>
      <c r="AB345" s="125">
        <v>0.07566666666666667</v>
      </c>
      <c r="AC345" s="7">
        <v>0.078</v>
      </c>
      <c r="AD345" s="125">
        <v>0.07</v>
      </c>
      <c r="AE345" s="7">
        <v>0.093</v>
      </c>
      <c r="AF345" s="125">
        <v>0.07433333333333332</v>
      </c>
      <c r="AY345">
        <v>0.032</v>
      </c>
      <c r="AZ345">
        <v>0.018</v>
      </c>
      <c r="BA345">
        <v>0.009</v>
      </c>
      <c r="BB345">
        <v>0.024</v>
      </c>
    </row>
    <row r="346" spans="2:54" ht="12.75">
      <c r="B346" s="110">
        <v>697</v>
      </c>
      <c r="C346" s="125">
        <v>0.04805</v>
      </c>
      <c r="D346" s="125">
        <v>0.07806</v>
      </c>
      <c r="E346" s="125">
        <v>0.03552</v>
      </c>
      <c r="F346" s="7">
        <v>0.02758</v>
      </c>
      <c r="G346" s="125">
        <v>0.03327</v>
      </c>
      <c r="H346" s="125">
        <v>0.02664</v>
      </c>
      <c r="R346" s="7">
        <v>0.062</v>
      </c>
      <c r="S346" s="7">
        <v>0.025</v>
      </c>
      <c r="T346" s="7">
        <v>0.019</v>
      </c>
      <c r="U346" s="7">
        <v>0.018</v>
      </c>
      <c r="V346" s="7">
        <v>0.015</v>
      </c>
      <c r="W346" s="67">
        <v>0.017333333333333333</v>
      </c>
      <c r="X346" s="7">
        <v>0.021</v>
      </c>
      <c r="Y346" s="7">
        <v>0.086</v>
      </c>
      <c r="Z346" s="7">
        <v>0.022</v>
      </c>
      <c r="AA346" s="7">
        <v>0.084</v>
      </c>
      <c r="AB346" s="125">
        <v>0.07566666666666667</v>
      </c>
      <c r="AC346" s="7">
        <v>0.078</v>
      </c>
      <c r="AD346" s="125">
        <v>0.07033333333333334</v>
      </c>
      <c r="AE346" s="7">
        <v>0.094</v>
      </c>
      <c r="AF346" s="125">
        <v>0.075</v>
      </c>
      <c r="AY346">
        <v>0.032</v>
      </c>
      <c r="AZ346">
        <v>0.018</v>
      </c>
      <c r="BA346">
        <v>0.009</v>
      </c>
      <c r="BB346">
        <v>0.024</v>
      </c>
    </row>
    <row r="347" spans="2:54" ht="12.75">
      <c r="B347" s="110">
        <v>698</v>
      </c>
      <c r="C347" s="125">
        <v>0.04881</v>
      </c>
      <c r="D347" s="125">
        <v>0.0834</v>
      </c>
      <c r="E347" s="125">
        <v>0.03582</v>
      </c>
      <c r="F347" s="7">
        <v>0.02765</v>
      </c>
      <c r="G347" s="125">
        <v>0.03335</v>
      </c>
      <c r="H347" s="125">
        <v>0.02674</v>
      </c>
      <c r="R347" s="7">
        <v>0.065</v>
      </c>
      <c r="S347" s="7">
        <v>0.025</v>
      </c>
      <c r="T347" s="7">
        <v>0.019</v>
      </c>
      <c r="U347" s="7">
        <v>0.017</v>
      </c>
      <c r="V347" s="7">
        <v>0.015</v>
      </c>
      <c r="W347" s="67">
        <v>0.017</v>
      </c>
      <c r="X347" s="7">
        <v>0.021</v>
      </c>
      <c r="Y347" s="7">
        <v>0.086</v>
      </c>
      <c r="Z347" s="7">
        <v>0.022</v>
      </c>
      <c r="AA347" s="7">
        <v>0.084</v>
      </c>
      <c r="AB347" s="125">
        <v>0.07533333333333334</v>
      </c>
      <c r="AC347" s="7">
        <v>0.078</v>
      </c>
      <c r="AD347" s="125">
        <v>0.07033333333333334</v>
      </c>
      <c r="AE347" s="7">
        <v>0.093</v>
      </c>
      <c r="AF347" s="125">
        <v>0.07433333333333332</v>
      </c>
      <c r="AY347">
        <v>0.033</v>
      </c>
      <c r="AZ347">
        <v>0.018</v>
      </c>
      <c r="BA347">
        <v>0.009</v>
      </c>
      <c r="BB347">
        <v>0.024</v>
      </c>
    </row>
    <row r="348" spans="2:54" ht="12.75">
      <c r="B348" s="110">
        <v>699</v>
      </c>
      <c r="C348" s="125">
        <v>0.04947</v>
      </c>
      <c r="D348" s="125">
        <v>0.08784</v>
      </c>
      <c r="E348" s="125">
        <v>0.03608</v>
      </c>
      <c r="F348" s="7">
        <v>0.02781</v>
      </c>
      <c r="G348" s="125">
        <v>0.03341</v>
      </c>
      <c r="H348" s="125">
        <v>0.02683</v>
      </c>
      <c r="R348" s="7">
        <v>0.068</v>
      </c>
      <c r="S348" s="7">
        <v>0.025</v>
      </c>
      <c r="T348" s="7">
        <v>0.019</v>
      </c>
      <c r="U348" s="7">
        <v>0.017</v>
      </c>
      <c r="V348" s="7">
        <v>0.015</v>
      </c>
      <c r="W348" s="67">
        <v>0.017</v>
      </c>
      <c r="X348" s="7">
        <v>0.021</v>
      </c>
      <c r="Y348" s="7">
        <v>0.086</v>
      </c>
      <c r="Z348" s="7">
        <v>0.024</v>
      </c>
      <c r="AA348" s="7">
        <v>0.084</v>
      </c>
      <c r="AB348" s="125">
        <v>0.07533333333333334</v>
      </c>
      <c r="AC348" s="7">
        <v>0.077</v>
      </c>
      <c r="AD348" s="125">
        <v>0.07</v>
      </c>
      <c r="AE348" s="7">
        <v>0.093</v>
      </c>
      <c r="AF348" s="125">
        <v>0.07433333333333332</v>
      </c>
      <c r="AY348">
        <v>0.034</v>
      </c>
      <c r="AZ348">
        <v>0.019</v>
      </c>
      <c r="BA348">
        <v>0.009</v>
      </c>
      <c r="BB348">
        <v>0.024</v>
      </c>
    </row>
    <row r="349" spans="2:54" ht="12.75">
      <c r="B349" s="110">
        <v>700</v>
      </c>
      <c r="C349" s="125">
        <v>0.05027</v>
      </c>
      <c r="D349" s="125">
        <v>0.09267</v>
      </c>
      <c r="E349" s="125">
        <v>0.03646</v>
      </c>
      <c r="F349" s="7">
        <v>0.02793</v>
      </c>
      <c r="G349" s="125">
        <v>0.03356</v>
      </c>
      <c r="H349" s="125">
        <v>0.02687</v>
      </c>
      <c r="R349" s="7">
        <v>0.072</v>
      </c>
      <c r="S349" s="7">
        <v>0.025</v>
      </c>
      <c r="T349" s="7">
        <v>0.019</v>
      </c>
      <c r="U349" s="7">
        <v>0.017</v>
      </c>
      <c r="V349" s="7">
        <v>0.014</v>
      </c>
      <c r="W349" s="67">
        <v>0.016666666666666666</v>
      </c>
      <c r="X349" s="7">
        <v>0.022</v>
      </c>
      <c r="Y349" s="7">
        <v>0.086</v>
      </c>
      <c r="Z349" s="7">
        <v>0.025</v>
      </c>
      <c r="AA349" s="7">
        <v>0.084</v>
      </c>
      <c r="AB349" s="125">
        <v>0.075</v>
      </c>
      <c r="AC349" s="7">
        <v>0.077</v>
      </c>
      <c r="AD349" s="125">
        <v>0.07033333333333334</v>
      </c>
      <c r="AE349" s="7">
        <v>0.093</v>
      </c>
      <c r="AF349" s="125">
        <v>0.07433333333333332</v>
      </c>
      <c r="AY349">
        <v>0.034</v>
      </c>
      <c r="AZ349">
        <v>0.019</v>
      </c>
      <c r="BA349">
        <v>0.01</v>
      </c>
      <c r="BB349">
        <v>0.025</v>
      </c>
    </row>
    <row r="350" spans="2:32" ht="12.75">
      <c r="B350" s="110">
        <v>701</v>
      </c>
      <c r="C350" s="125">
        <v>0.05104</v>
      </c>
      <c r="D350" s="125">
        <v>0.09732</v>
      </c>
      <c r="E350" s="125">
        <v>0.03674</v>
      </c>
      <c r="F350" s="7">
        <v>0.02805</v>
      </c>
      <c r="G350" s="125">
        <v>0.03359</v>
      </c>
      <c r="H350" s="125">
        <v>0.02699</v>
      </c>
      <c r="R350" s="7">
        <v>0.076</v>
      </c>
      <c r="S350" s="7">
        <v>0.026</v>
      </c>
      <c r="T350" s="7">
        <v>0.019</v>
      </c>
      <c r="U350" s="7">
        <v>0.017</v>
      </c>
      <c r="V350" s="7">
        <v>0.015</v>
      </c>
      <c r="W350" s="67">
        <v>0.017</v>
      </c>
      <c r="X350" s="7">
        <v>0.022</v>
      </c>
      <c r="Y350" s="7">
        <v>0.086</v>
      </c>
      <c r="Z350" s="7">
        <v>0.026</v>
      </c>
      <c r="AA350" s="7">
        <v>0.084</v>
      </c>
      <c r="AB350" s="125">
        <v>0.075</v>
      </c>
      <c r="AC350" s="7">
        <v>0.077</v>
      </c>
      <c r="AD350" s="125">
        <v>0.07</v>
      </c>
      <c r="AE350" s="7">
        <v>0.095</v>
      </c>
      <c r="AF350" s="125">
        <v>0.07566666666666666</v>
      </c>
    </row>
    <row r="351" spans="2:32" ht="12.75">
      <c r="B351" s="110">
        <v>702</v>
      </c>
      <c r="C351" s="125">
        <v>0.05187</v>
      </c>
      <c r="D351" s="125">
        <v>0.1025</v>
      </c>
      <c r="E351" s="125">
        <v>0.03712</v>
      </c>
      <c r="F351" s="7">
        <v>0.02822</v>
      </c>
      <c r="G351" s="125">
        <v>0.03364</v>
      </c>
      <c r="H351" s="125">
        <v>0.02708</v>
      </c>
      <c r="R351" s="7">
        <v>0.079</v>
      </c>
      <c r="S351" s="7">
        <v>0.025</v>
      </c>
      <c r="T351" s="7">
        <v>0.019</v>
      </c>
      <c r="U351" s="7">
        <v>0.018</v>
      </c>
      <c r="V351" s="7">
        <v>0.015</v>
      </c>
      <c r="W351" s="67">
        <v>0.017333333333333333</v>
      </c>
      <c r="X351" s="7">
        <v>0.023</v>
      </c>
      <c r="Y351" s="7">
        <v>0.086</v>
      </c>
      <c r="Z351" s="7">
        <v>0.027</v>
      </c>
      <c r="AA351" s="7">
        <v>0.085</v>
      </c>
      <c r="AB351" s="125">
        <v>0.076</v>
      </c>
      <c r="AC351" s="7">
        <v>0.078</v>
      </c>
      <c r="AD351" s="125">
        <v>0.07100000000000001</v>
      </c>
      <c r="AE351" s="7">
        <v>0.095</v>
      </c>
      <c r="AF351" s="125">
        <v>0.07633333333333332</v>
      </c>
    </row>
    <row r="352" spans="2:32" ht="12.75">
      <c r="B352" s="110">
        <v>703</v>
      </c>
      <c r="C352" s="125">
        <v>0.05294</v>
      </c>
      <c r="D352" s="125">
        <v>0.1077</v>
      </c>
      <c r="E352" s="125">
        <v>0.03746</v>
      </c>
      <c r="F352" s="7">
        <v>0.02834</v>
      </c>
      <c r="G352" s="125">
        <v>0.03375</v>
      </c>
      <c r="H352" s="125">
        <v>0.02715</v>
      </c>
      <c r="R352" s="7">
        <v>0.084</v>
      </c>
      <c r="S352" s="7">
        <v>0.025</v>
      </c>
      <c r="T352" s="7">
        <v>0.019</v>
      </c>
      <c r="U352" s="7">
        <v>0.018</v>
      </c>
      <c r="V352" s="7">
        <v>0.015</v>
      </c>
      <c r="W352" s="67">
        <v>0.017333333333333333</v>
      </c>
      <c r="X352" s="7">
        <v>0.022</v>
      </c>
      <c r="Y352" s="7">
        <v>0.086</v>
      </c>
      <c r="Z352" s="7">
        <v>0.028</v>
      </c>
      <c r="AA352" s="7">
        <v>0.085</v>
      </c>
      <c r="AB352" s="125">
        <v>0.076</v>
      </c>
      <c r="AC352" s="7">
        <v>0.078</v>
      </c>
      <c r="AD352" s="125">
        <v>0.07100000000000001</v>
      </c>
      <c r="AE352" s="7">
        <v>0.095</v>
      </c>
      <c r="AF352" s="125">
        <v>0.07633333333333332</v>
      </c>
    </row>
    <row r="353" spans="2:32" ht="12.75">
      <c r="B353" s="110">
        <v>704</v>
      </c>
      <c r="C353" s="125">
        <v>0.05396</v>
      </c>
      <c r="D353" s="125">
        <v>0.113</v>
      </c>
      <c r="E353" s="125">
        <v>0.03779</v>
      </c>
      <c r="F353" s="7">
        <v>0.02853</v>
      </c>
      <c r="G353" s="125">
        <v>0.03388</v>
      </c>
      <c r="H353" s="125">
        <v>0.02729</v>
      </c>
      <c r="R353" s="7">
        <v>0.088</v>
      </c>
      <c r="S353" s="7">
        <v>0.026</v>
      </c>
      <c r="T353" s="7">
        <v>0.019</v>
      </c>
      <c r="U353" s="7">
        <v>0.018</v>
      </c>
      <c r="V353" s="7">
        <v>0.015</v>
      </c>
      <c r="W353" s="67">
        <v>0.017333333333333333</v>
      </c>
      <c r="X353" s="7">
        <v>0.022</v>
      </c>
      <c r="Y353" s="7">
        <v>0.086</v>
      </c>
      <c r="Z353" s="7">
        <v>0.029</v>
      </c>
      <c r="AA353" s="7">
        <v>0.085</v>
      </c>
      <c r="AB353" s="125">
        <v>0.076</v>
      </c>
      <c r="AC353" s="7">
        <v>0.078</v>
      </c>
      <c r="AD353" s="125">
        <v>0.07066666666666667</v>
      </c>
      <c r="AE353" s="7">
        <v>0.094</v>
      </c>
      <c r="AF353" s="125">
        <v>0.076</v>
      </c>
    </row>
    <row r="354" spans="2:32" ht="12.75">
      <c r="B354" s="110">
        <v>705</v>
      </c>
      <c r="C354" s="125">
        <v>0.05509</v>
      </c>
      <c r="D354" s="125">
        <v>0.1186</v>
      </c>
      <c r="E354" s="125">
        <v>0.03822</v>
      </c>
      <c r="F354" s="7">
        <v>0.02865</v>
      </c>
      <c r="G354" s="125">
        <v>0.03392</v>
      </c>
      <c r="H354" s="125">
        <v>0.02724</v>
      </c>
      <c r="R354" s="7">
        <v>0.093</v>
      </c>
      <c r="S354" s="7">
        <v>0.025</v>
      </c>
      <c r="T354" s="7">
        <v>0.019</v>
      </c>
      <c r="U354" s="7">
        <v>0.018</v>
      </c>
      <c r="V354" s="7">
        <v>0.015</v>
      </c>
      <c r="W354" s="67">
        <v>0.017333333333333333</v>
      </c>
      <c r="X354" s="7">
        <v>0.022</v>
      </c>
      <c r="Y354" s="7">
        <v>0.086</v>
      </c>
      <c r="Z354" s="7">
        <v>0.03</v>
      </c>
      <c r="AA354" s="7">
        <v>0.086</v>
      </c>
      <c r="AB354" s="125">
        <v>0.077</v>
      </c>
      <c r="AC354" s="7">
        <v>0.079</v>
      </c>
      <c r="AD354" s="125">
        <v>0.07133333333333335</v>
      </c>
      <c r="AE354" s="7">
        <v>0.096</v>
      </c>
      <c r="AF354" s="125">
        <v>0.07666666666666666</v>
      </c>
    </row>
    <row r="355" spans="2:32" ht="12.75">
      <c r="B355" s="110">
        <v>706</v>
      </c>
      <c r="C355" s="125">
        <v>0.05629</v>
      </c>
      <c r="D355" s="125">
        <v>0.124</v>
      </c>
      <c r="E355" s="125">
        <v>0.03863</v>
      </c>
      <c r="F355" s="7">
        <v>0.02887</v>
      </c>
      <c r="G355" s="125">
        <v>0.0341</v>
      </c>
      <c r="H355" s="125">
        <v>0.02738</v>
      </c>
      <c r="R355" s="7">
        <v>0.097</v>
      </c>
      <c r="S355" s="7">
        <v>0.025</v>
      </c>
      <c r="T355" s="7">
        <v>0.019</v>
      </c>
      <c r="U355" s="7">
        <v>0.017</v>
      </c>
      <c r="V355" s="7">
        <v>0.014</v>
      </c>
      <c r="W355" s="67">
        <v>0.016666666666666666</v>
      </c>
      <c r="X355" s="7">
        <v>0.022</v>
      </c>
      <c r="Y355" s="7">
        <v>0.086</v>
      </c>
      <c r="Z355" s="7">
        <v>0.031</v>
      </c>
      <c r="AA355" s="7">
        <v>0.086</v>
      </c>
      <c r="AB355" s="125">
        <v>0.07733333333333332</v>
      </c>
      <c r="AC355" s="7">
        <v>0.08</v>
      </c>
      <c r="AD355" s="125">
        <v>0.07200000000000001</v>
      </c>
      <c r="AE355" s="7">
        <v>0.096</v>
      </c>
      <c r="AF355" s="125">
        <v>0.07633333333333332</v>
      </c>
    </row>
    <row r="356" spans="2:32" ht="12.75">
      <c r="B356" s="110">
        <v>707</v>
      </c>
      <c r="C356" s="125">
        <v>0.05767</v>
      </c>
      <c r="D356" s="125">
        <v>0.1299</v>
      </c>
      <c r="E356" s="125">
        <v>0.0391</v>
      </c>
      <c r="F356" s="7">
        <v>0.02894</v>
      </c>
      <c r="G356" s="125">
        <v>0.03413</v>
      </c>
      <c r="H356" s="125">
        <v>0.02742</v>
      </c>
      <c r="R356" s="7">
        <v>0.101</v>
      </c>
      <c r="S356" s="7">
        <v>0.024</v>
      </c>
      <c r="T356" s="7">
        <v>0.018</v>
      </c>
      <c r="U356" s="7">
        <v>0.017</v>
      </c>
      <c r="V356" s="7">
        <v>0.014</v>
      </c>
      <c r="W356" s="67">
        <v>0.016333333333333335</v>
      </c>
      <c r="X356" s="7">
        <v>0.022</v>
      </c>
      <c r="Y356" s="7">
        <v>0.085</v>
      </c>
      <c r="Z356" s="7">
        <v>0.032</v>
      </c>
      <c r="AA356" s="7">
        <v>0.086</v>
      </c>
      <c r="AB356" s="125">
        <v>0.07766666666666666</v>
      </c>
      <c r="AC356" s="7">
        <v>0.08</v>
      </c>
      <c r="AD356" s="125">
        <v>0.07233333333333335</v>
      </c>
      <c r="AE356" s="7">
        <v>0.097</v>
      </c>
      <c r="AF356" s="125">
        <v>0.07666666666666666</v>
      </c>
    </row>
    <row r="357" spans="2:32" ht="12.75">
      <c r="B357" s="110">
        <v>708</v>
      </c>
      <c r="C357" s="125">
        <v>0.05892</v>
      </c>
      <c r="D357" s="125">
        <v>0.1359</v>
      </c>
      <c r="E357" s="125">
        <v>0.03958</v>
      </c>
      <c r="F357" s="7">
        <v>0.02916</v>
      </c>
      <c r="G357" s="125">
        <v>0.03421</v>
      </c>
      <c r="H357" s="125">
        <v>0.02749</v>
      </c>
      <c r="R357" s="7">
        <v>0.105</v>
      </c>
      <c r="S357" s="7">
        <v>0.025</v>
      </c>
      <c r="T357" s="7">
        <v>0.018</v>
      </c>
      <c r="U357" s="7">
        <v>0.017</v>
      </c>
      <c r="V357" s="7">
        <v>0.015</v>
      </c>
      <c r="W357" s="67">
        <v>0.016666666666666666</v>
      </c>
      <c r="X357" s="7">
        <v>0.022</v>
      </c>
      <c r="Y357" s="7">
        <v>0.086</v>
      </c>
      <c r="Z357" s="7">
        <v>0.034</v>
      </c>
      <c r="AA357" s="7">
        <v>0.086</v>
      </c>
      <c r="AB357" s="125">
        <v>0.07733333333333332</v>
      </c>
      <c r="AC357" s="7">
        <v>0.08</v>
      </c>
      <c r="AD357" s="125">
        <v>0.07233333333333335</v>
      </c>
      <c r="AE357" s="7">
        <v>0.097</v>
      </c>
      <c r="AF357" s="125">
        <v>0.07733333333333332</v>
      </c>
    </row>
    <row r="358" spans="2:32" ht="12.75">
      <c r="B358" s="110">
        <v>709</v>
      </c>
      <c r="C358" s="125">
        <v>0.06049</v>
      </c>
      <c r="D358" s="125">
        <v>0.142</v>
      </c>
      <c r="E358" s="125">
        <v>0.04007</v>
      </c>
      <c r="F358" s="7">
        <v>0.02939</v>
      </c>
      <c r="G358" s="125">
        <v>0.0343</v>
      </c>
      <c r="H358" s="125">
        <v>0.02751</v>
      </c>
      <c r="R358" s="7">
        <v>0.11</v>
      </c>
      <c r="S358" s="7">
        <v>0.026</v>
      </c>
      <c r="T358" s="7">
        <v>0.019</v>
      </c>
      <c r="U358" s="7">
        <v>0.018</v>
      </c>
      <c r="V358" s="7">
        <v>0.015</v>
      </c>
      <c r="W358" s="67">
        <v>0.017333333333333333</v>
      </c>
      <c r="X358" s="7">
        <v>0.023</v>
      </c>
      <c r="Y358" s="7">
        <v>0.086</v>
      </c>
      <c r="Z358" s="7">
        <v>0.036</v>
      </c>
      <c r="AA358" s="7">
        <v>0.087</v>
      </c>
      <c r="AB358" s="125">
        <v>0.07833333333333332</v>
      </c>
      <c r="AC358" s="7">
        <v>0.081</v>
      </c>
      <c r="AD358" s="125">
        <v>0.07300000000000001</v>
      </c>
      <c r="AE358" s="7">
        <v>0.098</v>
      </c>
      <c r="AF358" s="125">
        <v>0.078</v>
      </c>
    </row>
    <row r="359" spans="2:32" ht="12.75">
      <c r="B359" s="110">
        <v>710</v>
      </c>
      <c r="C359" s="125">
        <v>0.06215</v>
      </c>
      <c r="D359" s="125">
        <v>0.1479</v>
      </c>
      <c r="E359" s="125">
        <v>0.04057</v>
      </c>
      <c r="F359" s="7">
        <v>0.02958</v>
      </c>
      <c r="G359" s="125">
        <v>0.03441</v>
      </c>
      <c r="H359" s="125">
        <v>0.02765</v>
      </c>
      <c r="R359" s="7">
        <v>0.115</v>
      </c>
      <c r="S359" s="7">
        <v>0.026</v>
      </c>
      <c r="T359" s="7">
        <v>0.02</v>
      </c>
      <c r="U359" s="7">
        <v>0.019</v>
      </c>
      <c r="V359" s="7">
        <v>0.015</v>
      </c>
      <c r="W359" s="67">
        <v>0.018</v>
      </c>
      <c r="X359" s="7">
        <v>0.023</v>
      </c>
      <c r="Y359" s="7">
        <v>0.086</v>
      </c>
      <c r="Z359" s="7">
        <v>0.037</v>
      </c>
      <c r="AA359" s="7">
        <v>0.087</v>
      </c>
      <c r="AB359" s="125">
        <v>0.07833333333333332</v>
      </c>
      <c r="AC359" s="7">
        <v>0.081</v>
      </c>
      <c r="AD359" s="125">
        <v>0.07300000000000001</v>
      </c>
      <c r="AE359" s="7">
        <v>0.098</v>
      </c>
      <c r="AF359" s="125">
        <v>0.078</v>
      </c>
    </row>
    <row r="360" spans="2:32" ht="12.75">
      <c r="B360" s="110">
        <v>711</v>
      </c>
      <c r="C360" s="125">
        <v>0.06391</v>
      </c>
      <c r="D360" s="125">
        <v>0.1541</v>
      </c>
      <c r="E360" s="125">
        <v>0.04111</v>
      </c>
      <c r="F360" s="7">
        <v>0.02976</v>
      </c>
      <c r="G360" s="125">
        <v>0.03447</v>
      </c>
      <c r="H360" s="125">
        <v>0.0277</v>
      </c>
      <c r="R360" s="7">
        <v>0.12</v>
      </c>
      <c r="S360" s="7">
        <v>0.026</v>
      </c>
      <c r="T360" s="7">
        <v>0.019</v>
      </c>
      <c r="U360" s="7">
        <v>0.018</v>
      </c>
      <c r="V360" s="7">
        <v>0.015</v>
      </c>
      <c r="W360" s="67">
        <v>0.017333333333333333</v>
      </c>
      <c r="X360" s="7">
        <v>0.023</v>
      </c>
      <c r="Y360" s="7">
        <v>0.086</v>
      </c>
      <c r="Z360" s="7">
        <v>0.039</v>
      </c>
      <c r="AA360" s="7">
        <v>0.087</v>
      </c>
      <c r="AB360" s="125">
        <v>0.07833333333333332</v>
      </c>
      <c r="AC360" s="7">
        <v>0.081</v>
      </c>
      <c r="AD360" s="125">
        <v>0.07300000000000001</v>
      </c>
      <c r="AE360" s="7">
        <v>0.098</v>
      </c>
      <c r="AF360" s="125">
        <v>0.078</v>
      </c>
    </row>
    <row r="361" spans="2:32" ht="12.75">
      <c r="B361" s="110">
        <v>712</v>
      </c>
      <c r="C361" s="125">
        <v>0.0657</v>
      </c>
      <c r="D361" s="125">
        <v>0.1604</v>
      </c>
      <c r="E361" s="125">
        <v>0.04159</v>
      </c>
      <c r="F361" s="7">
        <v>0.02993</v>
      </c>
      <c r="G361" s="125">
        <v>0.03458</v>
      </c>
      <c r="H361" s="125">
        <v>0.02784</v>
      </c>
      <c r="R361" s="7">
        <v>0.125</v>
      </c>
      <c r="S361" s="7">
        <v>0.026</v>
      </c>
      <c r="T361" s="7">
        <v>0.019</v>
      </c>
      <c r="U361" s="7">
        <v>0.018</v>
      </c>
      <c r="V361" s="7">
        <v>0.015</v>
      </c>
      <c r="W361" s="67">
        <v>0.017333333333333333</v>
      </c>
      <c r="X361" s="7">
        <v>0.023</v>
      </c>
      <c r="Y361" s="7">
        <v>0.085</v>
      </c>
      <c r="Z361" s="7">
        <v>0.04</v>
      </c>
      <c r="AA361" s="7">
        <v>0.088</v>
      </c>
      <c r="AB361" s="125">
        <v>0.079</v>
      </c>
      <c r="AC361" s="7">
        <v>0.081</v>
      </c>
      <c r="AD361" s="125">
        <v>0.07333333333333335</v>
      </c>
      <c r="AE361" s="7">
        <v>0.098</v>
      </c>
      <c r="AF361" s="125">
        <v>0.07833333333333332</v>
      </c>
    </row>
    <row r="362" spans="2:32" ht="12.75">
      <c r="B362" s="110">
        <v>713</v>
      </c>
      <c r="C362" s="125">
        <v>0.06769</v>
      </c>
      <c r="D362" s="125">
        <v>0.1668</v>
      </c>
      <c r="E362" s="125">
        <v>0.04214</v>
      </c>
      <c r="F362" s="7">
        <v>0.03006</v>
      </c>
      <c r="G362" s="125">
        <v>0.03459</v>
      </c>
      <c r="H362" s="125">
        <v>0.02794</v>
      </c>
      <c r="R362" s="7">
        <v>0.13</v>
      </c>
      <c r="S362" s="7">
        <v>0.026</v>
      </c>
      <c r="T362" s="7">
        <v>0.019</v>
      </c>
      <c r="U362" s="7">
        <v>0.018</v>
      </c>
      <c r="V362" s="7">
        <v>0.015</v>
      </c>
      <c r="W362" s="67">
        <v>0.017333333333333333</v>
      </c>
      <c r="X362" s="7">
        <v>0.023</v>
      </c>
      <c r="Y362" s="7">
        <v>0.085</v>
      </c>
      <c r="Z362" s="7">
        <v>0.042</v>
      </c>
      <c r="AA362" s="7">
        <v>0.088</v>
      </c>
      <c r="AB362" s="125">
        <v>0.079</v>
      </c>
      <c r="AC362" s="7">
        <v>0.081</v>
      </c>
      <c r="AD362" s="125">
        <v>0.07400000000000001</v>
      </c>
      <c r="AE362" s="7">
        <v>0.098</v>
      </c>
      <c r="AF362" s="125">
        <v>0.07833333333333332</v>
      </c>
    </row>
    <row r="363" spans="2:32" ht="12.75">
      <c r="B363" s="110">
        <v>714</v>
      </c>
      <c r="C363" s="125">
        <v>0.06979</v>
      </c>
      <c r="D363" s="125">
        <v>0.1732</v>
      </c>
      <c r="E363" s="125">
        <v>0.04275</v>
      </c>
      <c r="F363" s="7">
        <v>0.03037</v>
      </c>
      <c r="G363" s="125">
        <v>0.03474</v>
      </c>
      <c r="H363" s="125">
        <v>0.028</v>
      </c>
      <c r="R363" s="7">
        <v>0.135</v>
      </c>
      <c r="S363" s="7">
        <v>0.026</v>
      </c>
      <c r="T363" s="7">
        <v>0.019</v>
      </c>
      <c r="U363" s="7">
        <v>0.018</v>
      </c>
      <c r="V363" s="7">
        <v>0.015</v>
      </c>
      <c r="W363" s="67">
        <v>0.017333333333333333</v>
      </c>
      <c r="X363" s="7">
        <v>0.023</v>
      </c>
      <c r="Y363" s="7">
        <v>0.086</v>
      </c>
      <c r="Z363" s="7">
        <v>0.043</v>
      </c>
      <c r="AA363" s="7">
        <v>0.088</v>
      </c>
      <c r="AB363" s="125">
        <v>0.07933333333333333</v>
      </c>
      <c r="AC363" s="7">
        <v>0.081</v>
      </c>
      <c r="AD363" s="125">
        <v>0.07400000000000001</v>
      </c>
      <c r="AE363" s="7">
        <v>0.098</v>
      </c>
      <c r="AF363" s="125">
        <v>0.07833333333333332</v>
      </c>
    </row>
    <row r="364" spans="2:32" ht="12.75">
      <c r="B364" s="110">
        <v>715</v>
      </c>
      <c r="C364" s="125">
        <v>0.07213</v>
      </c>
      <c r="D364" s="125">
        <v>0.1799</v>
      </c>
      <c r="E364" s="125">
        <v>0.0434</v>
      </c>
      <c r="F364" s="7">
        <v>0.03044</v>
      </c>
      <c r="G364" s="125">
        <v>0.0348</v>
      </c>
      <c r="H364" s="125">
        <v>0.02807</v>
      </c>
      <c r="R364" s="7">
        <v>0.141</v>
      </c>
      <c r="S364" s="7">
        <v>0.026</v>
      </c>
      <c r="T364" s="7">
        <v>0.019</v>
      </c>
      <c r="U364" s="7">
        <v>0.018</v>
      </c>
      <c r="V364" s="7">
        <v>0.016</v>
      </c>
      <c r="W364" s="67">
        <v>0.017666666666666667</v>
      </c>
      <c r="X364" s="7">
        <v>0.024</v>
      </c>
      <c r="Y364" s="7">
        <v>0.086</v>
      </c>
      <c r="Z364" s="7">
        <v>0.045</v>
      </c>
      <c r="AA364" s="7">
        <v>0.089</v>
      </c>
      <c r="AB364" s="125">
        <v>0.07966666666666666</v>
      </c>
      <c r="AC364" s="7">
        <v>0.081</v>
      </c>
      <c r="AD364" s="125">
        <v>0.07400000000000001</v>
      </c>
      <c r="AE364" s="7">
        <v>0.099</v>
      </c>
      <c r="AF364" s="125">
        <v>0.079</v>
      </c>
    </row>
    <row r="365" spans="2:32" ht="12.75">
      <c r="B365" s="110">
        <v>716</v>
      </c>
      <c r="C365" s="125">
        <v>0.07433</v>
      </c>
      <c r="D365" s="125">
        <v>0.1863</v>
      </c>
      <c r="E365" s="125">
        <v>0.04398</v>
      </c>
      <c r="F365" s="7">
        <v>0.03067</v>
      </c>
      <c r="G365" s="125">
        <v>0.03495</v>
      </c>
      <c r="H365" s="125">
        <v>0.02816</v>
      </c>
      <c r="R365" s="7">
        <v>0.146</v>
      </c>
      <c r="S365" s="7">
        <v>0.026</v>
      </c>
      <c r="T365" s="7">
        <v>0.019</v>
      </c>
      <c r="U365" s="7">
        <v>0.018</v>
      </c>
      <c r="V365" s="7">
        <v>0.016</v>
      </c>
      <c r="W365" s="67">
        <v>0.017666666666666667</v>
      </c>
      <c r="X365" s="7">
        <v>0.024</v>
      </c>
      <c r="Y365" s="7">
        <v>0.086</v>
      </c>
      <c r="Z365" s="7">
        <v>0.047</v>
      </c>
      <c r="AA365" s="7">
        <v>0.089</v>
      </c>
      <c r="AB365" s="125">
        <v>0.08066666666666666</v>
      </c>
      <c r="AC365" s="7">
        <v>0.082</v>
      </c>
      <c r="AD365" s="125">
        <v>0.07466666666666667</v>
      </c>
      <c r="AE365" s="7">
        <v>0.099</v>
      </c>
      <c r="AF365" s="125">
        <v>0.07966666666666666</v>
      </c>
    </row>
    <row r="366" spans="2:32" ht="12.75">
      <c r="B366" s="110">
        <v>717</v>
      </c>
      <c r="C366" s="125">
        <v>0.0769</v>
      </c>
      <c r="D366" s="125">
        <v>0.1927</v>
      </c>
      <c r="E366" s="125">
        <v>0.04467</v>
      </c>
      <c r="F366" s="7">
        <v>0.03083</v>
      </c>
      <c r="G366" s="125">
        <v>0.03497</v>
      </c>
      <c r="H366" s="125">
        <v>0.02831</v>
      </c>
      <c r="R366" s="7">
        <v>0.151</v>
      </c>
      <c r="S366" s="7">
        <v>0.026</v>
      </c>
      <c r="T366" s="7">
        <v>0.019</v>
      </c>
      <c r="U366" s="7">
        <v>0.018</v>
      </c>
      <c r="V366" s="7">
        <v>0.015</v>
      </c>
      <c r="W366" s="67">
        <v>0.017333333333333333</v>
      </c>
      <c r="X366" s="7">
        <v>0.024</v>
      </c>
      <c r="Y366" s="7">
        <v>0.086</v>
      </c>
      <c r="Z366" s="7">
        <v>0.049</v>
      </c>
      <c r="AA366" s="7">
        <v>0.09</v>
      </c>
      <c r="AB366" s="125">
        <v>0.08166666666666667</v>
      </c>
      <c r="AC366" s="7">
        <v>0.083</v>
      </c>
      <c r="AD366" s="125">
        <v>0.07533333333333335</v>
      </c>
      <c r="AE366" s="7">
        <v>0.101</v>
      </c>
      <c r="AF366" s="125">
        <v>0.08066666666666666</v>
      </c>
    </row>
    <row r="367" spans="2:32" ht="12.75">
      <c r="B367" s="110">
        <v>718</v>
      </c>
      <c r="C367" s="125">
        <v>0.07964</v>
      </c>
      <c r="D367" s="125">
        <v>0.1996</v>
      </c>
      <c r="E367" s="125">
        <v>0.04523</v>
      </c>
      <c r="F367" s="7">
        <v>0.03109</v>
      </c>
      <c r="G367" s="125">
        <v>0.03507</v>
      </c>
      <c r="H367" s="125">
        <v>0.02838</v>
      </c>
      <c r="R367" s="7">
        <v>0.155</v>
      </c>
      <c r="S367" s="7">
        <v>0.026</v>
      </c>
      <c r="T367" s="7">
        <v>0.019</v>
      </c>
      <c r="U367" s="7">
        <v>0.018</v>
      </c>
      <c r="V367" s="7">
        <v>0.015</v>
      </c>
      <c r="W367" s="67">
        <v>0.017333333333333333</v>
      </c>
      <c r="X367" s="7">
        <v>0.024</v>
      </c>
      <c r="Y367" s="7">
        <v>0.086</v>
      </c>
      <c r="Z367" s="7">
        <v>0.05</v>
      </c>
      <c r="AA367" s="7">
        <v>0.09</v>
      </c>
      <c r="AB367" s="125">
        <v>0.082</v>
      </c>
      <c r="AC367" s="7">
        <v>0.084</v>
      </c>
      <c r="AD367" s="125">
        <v>0.07633333333333335</v>
      </c>
      <c r="AE367" s="7">
        <v>0.102</v>
      </c>
      <c r="AF367" s="125">
        <v>0.081</v>
      </c>
    </row>
    <row r="368" spans="2:32" ht="12.75">
      <c r="B368" s="110">
        <v>719</v>
      </c>
      <c r="C368" s="125">
        <v>0.08256</v>
      </c>
      <c r="D368" s="125">
        <v>0.2058</v>
      </c>
      <c r="E368" s="125">
        <v>0.046</v>
      </c>
      <c r="F368" s="7">
        <v>0.0313</v>
      </c>
      <c r="G368" s="125">
        <v>0.03517</v>
      </c>
      <c r="H368" s="125">
        <v>0.02847</v>
      </c>
      <c r="R368" s="7">
        <v>0.161</v>
      </c>
      <c r="S368" s="7">
        <v>0.026</v>
      </c>
      <c r="T368" s="7">
        <v>0.02</v>
      </c>
      <c r="U368" s="7">
        <v>0.018</v>
      </c>
      <c r="V368" s="7">
        <v>0.016</v>
      </c>
      <c r="W368" s="67">
        <v>0.018</v>
      </c>
      <c r="X368" s="7">
        <v>0.025</v>
      </c>
      <c r="Y368" s="7">
        <v>0.086</v>
      </c>
      <c r="Z368" s="7">
        <v>0.051</v>
      </c>
      <c r="AA368" s="7">
        <v>0.09</v>
      </c>
      <c r="AB368" s="125">
        <v>0.08166666666666667</v>
      </c>
      <c r="AC368" s="7">
        <v>0.084</v>
      </c>
      <c r="AD368" s="125">
        <v>0.07566666666666667</v>
      </c>
      <c r="AE368" s="7">
        <v>0.101</v>
      </c>
      <c r="AF368" s="125">
        <v>0.081</v>
      </c>
    </row>
    <row r="369" spans="2:32" ht="12.75">
      <c r="B369" s="110">
        <v>720</v>
      </c>
      <c r="C369" s="125">
        <v>0.08543</v>
      </c>
      <c r="D369" s="125">
        <v>0.2126</v>
      </c>
      <c r="E369" s="125">
        <v>0.04665</v>
      </c>
      <c r="F369" s="7">
        <v>0.03143</v>
      </c>
      <c r="G369" s="125">
        <v>0.03527</v>
      </c>
      <c r="H369" s="125">
        <v>0.02859</v>
      </c>
      <c r="R369" s="7">
        <v>0.165</v>
      </c>
      <c r="S369" s="7">
        <v>0.027</v>
      </c>
      <c r="T369" s="7">
        <v>0.019</v>
      </c>
      <c r="U369" s="7">
        <v>0.018</v>
      </c>
      <c r="V369" s="7">
        <v>0.016</v>
      </c>
      <c r="W369" s="67">
        <v>0.017666666666666667</v>
      </c>
      <c r="X369" s="7">
        <v>0.025</v>
      </c>
      <c r="Y369" s="7">
        <v>0.086</v>
      </c>
      <c r="Z369" s="7">
        <v>0.052</v>
      </c>
      <c r="AA369" s="7">
        <v>0.091</v>
      </c>
      <c r="AB369" s="125">
        <v>0.08233333333333333</v>
      </c>
      <c r="AC369" s="7">
        <v>0.084</v>
      </c>
      <c r="AD369" s="125">
        <v>0.07600000000000001</v>
      </c>
      <c r="AE369" s="7">
        <v>0.101</v>
      </c>
      <c r="AF369" s="125">
        <v>0.081</v>
      </c>
    </row>
    <row r="370" spans="2:32" ht="12.75">
      <c r="B370" s="110">
        <v>721</v>
      </c>
      <c r="C370" s="125">
        <v>0.08827</v>
      </c>
      <c r="D370" s="125">
        <v>0.2194</v>
      </c>
      <c r="E370" s="125">
        <v>0.04736</v>
      </c>
      <c r="F370" s="7">
        <v>0.03173</v>
      </c>
      <c r="G370" s="125">
        <v>0.03527</v>
      </c>
      <c r="H370" s="125">
        <v>0.02866</v>
      </c>
      <c r="R370" s="7">
        <v>0.17</v>
      </c>
      <c r="S370" s="7">
        <v>0.026</v>
      </c>
      <c r="T370" s="7">
        <v>0.019</v>
      </c>
      <c r="U370" s="7">
        <v>0.018</v>
      </c>
      <c r="V370" s="7">
        <v>0.016</v>
      </c>
      <c r="W370" s="67">
        <v>0.017666666666666667</v>
      </c>
      <c r="X370" s="7">
        <v>0.025</v>
      </c>
      <c r="Y370" s="7">
        <v>0.086</v>
      </c>
      <c r="Z370" s="7">
        <v>0.054</v>
      </c>
      <c r="AA370" s="7">
        <v>0.091</v>
      </c>
      <c r="AB370" s="125">
        <v>0.08233333333333333</v>
      </c>
      <c r="AC370" s="7">
        <v>0.085</v>
      </c>
      <c r="AD370" s="125">
        <v>0.07600000000000001</v>
      </c>
      <c r="AE370" s="7">
        <v>0.101</v>
      </c>
      <c r="AF370" s="125">
        <v>0.081</v>
      </c>
    </row>
    <row r="371" spans="2:32" ht="12.75">
      <c r="B371" s="110">
        <v>722</v>
      </c>
      <c r="C371" s="125">
        <v>0.09238</v>
      </c>
      <c r="D371" s="125">
        <v>0.2263</v>
      </c>
      <c r="E371" s="125">
        <v>0.04813</v>
      </c>
      <c r="F371" s="7">
        <v>0.03195</v>
      </c>
      <c r="G371" s="125">
        <v>0.03534</v>
      </c>
      <c r="H371" s="125">
        <v>0.02879</v>
      </c>
      <c r="R371" s="7">
        <v>0.174</v>
      </c>
      <c r="S371" s="7">
        <v>0.027</v>
      </c>
      <c r="T371" s="7">
        <v>0.02</v>
      </c>
      <c r="U371" s="7">
        <v>0.018</v>
      </c>
      <c r="V371" s="7">
        <v>0.016</v>
      </c>
      <c r="W371" s="67">
        <v>0.018</v>
      </c>
      <c r="X371" s="7">
        <v>0.025</v>
      </c>
      <c r="Y371" s="7">
        <v>0.086</v>
      </c>
      <c r="Z371" s="7">
        <v>0.056</v>
      </c>
      <c r="AA371" s="7">
        <v>0.091</v>
      </c>
      <c r="AB371" s="125">
        <v>0.08266666666666667</v>
      </c>
      <c r="AC371" s="7">
        <v>0.085</v>
      </c>
      <c r="AD371" s="125">
        <v>0.07666666666666667</v>
      </c>
      <c r="AE371" s="7">
        <v>0.101</v>
      </c>
      <c r="AF371" s="125">
        <v>0.081</v>
      </c>
    </row>
    <row r="372" spans="2:32" ht="12.75">
      <c r="B372" s="110">
        <v>723</v>
      </c>
      <c r="C372" s="125">
        <v>0.09617</v>
      </c>
      <c r="D372" s="125">
        <v>0.233</v>
      </c>
      <c r="E372" s="125">
        <v>0.04883</v>
      </c>
      <c r="F372" s="7">
        <v>0.03212</v>
      </c>
      <c r="G372" s="125">
        <v>0.03542</v>
      </c>
      <c r="H372" s="125">
        <v>0.0288</v>
      </c>
      <c r="R372" s="7">
        <v>0.18</v>
      </c>
      <c r="S372" s="7">
        <v>0.026</v>
      </c>
      <c r="T372" s="7">
        <v>0.02</v>
      </c>
      <c r="U372" s="7">
        <v>0.019</v>
      </c>
      <c r="V372" s="7">
        <v>0.016</v>
      </c>
      <c r="W372" s="67">
        <v>0.018333333333333333</v>
      </c>
      <c r="X372" s="7">
        <v>0.026</v>
      </c>
      <c r="Y372" s="7">
        <v>0.086</v>
      </c>
      <c r="Z372" s="7">
        <v>0.058</v>
      </c>
      <c r="AA372" s="7">
        <v>0.091</v>
      </c>
      <c r="AB372" s="125">
        <v>0.08233333333333333</v>
      </c>
      <c r="AC372" s="7">
        <v>0.085</v>
      </c>
      <c r="AD372" s="125">
        <v>0.07733333333333335</v>
      </c>
      <c r="AE372" s="7">
        <v>0.102</v>
      </c>
      <c r="AF372" s="125">
        <v>0.082</v>
      </c>
    </row>
    <row r="373" spans="2:32" ht="12.75">
      <c r="B373" s="110">
        <v>724</v>
      </c>
      <c r="C373" s="125">
        <v>0.09964</v>
      </c>
      <c r="D373" s="125">
        <v>0.2396</v>
      </c>
      <c r="E373" s="125">
        <v>0.04964</v>
      </c>
      <c r="F373" s="7">
        <v>0.03226</v>
      </c>
      <c r="G373" s="125">
        <v>0.03549</v>
      </c>
      <c r="H373" s="125">
        <v>0.02901</v>
      </c>
      <c r="R373" s="7">
        <v>0.187</v>
      </c>
      <c r="S373" s="7">
        <v>0.026</v>
      </c>
      <c r="T373" s="7">
        <v>0.019</v>
      </c>
      <c r="U373" s="7">
        <v>0.019</v>
      </c>
      <c r="V373" s="7">
        <v>0.016</v>
      </c>
      <c r="W373" s="67">
        <v>0.018</v>
      </c>
      <c r="X373" s="7">
        <v>0.026</v>
      </c>
      <c r="Y373" s="7">
        <v>0.087</v>
      </c>
      <c r="Z373" s="7">
        <v>0.059</v>
      </c>
      <c r="AA373" s="7">
        <v>0.092</v>
      </c>
      <c r="AB373" s="125">
        <v>0.083</v>
      </c>
      <c r="AC373" s="7">
        <v>0.086</v>
      </c>
      <c r="AD373" s="125">
        <v>0.07733333333333332</v>
      </c>
      <c r="AE373" s="7">
        <v>0.102</v>
      </c>
      <c r="AF373" s="125">
        <v>0.08166666666666667</v>
      </c>
    </row>
    <row r="374" spans="2:32" ht="12.75">
      <c r="B374" s="110">
        <v>725</v>
      </c>
      <c r="C374" s="125">
        <v>0.1037</v>
      </c>
      <c r="D374" s="125">
        <v>0.2465</v>
      </c>
      <c r="E374" s="125">
        <v>0.05037</v>
      </c>
      <c r="F374" s="7">
        <v>0.03253</v>
      </c>
      <c r="G374" s="125">
        <v>0.03559</v>
      </c>
      <c r="H374" s="125">
        <v>0.02903</v>
      </c>
      <c r="R374" s="7">
        <v>0.191</v>
      </c>
      <c r="S374" s="7">
        <v>0.026</v>
      </c>
      <c r="T374" s="7">
        <v>0.019</v>
      </c>
      <c r="U374" s="7">
        <v>0.018</v>
      </c>
      <c r="V374" s="7">
        <v>0.016</v>
      </c>
      <c r="W374" s="67">
        <v>0.017666666666666667</v>
      </c>
      <c r="X374" s="7">
        <v>0.026</v>
      </c>
      <c r="Y374" s="7">
        <v>0.086</v>
      </c>
      <c r="Z374" s="7">
        <v>0.061</v>
      </c>
      <c r="AA374" s="7">
        <v>0.093</v>
      </c>
      <c r="AB374" s="125">
        <v>0.08433333333333333</v>
      </c>
      <c r="AC374" s="7">
        <v>0.087</v>
      </c>
      <c r="AD374" s="125">
        <v>0.078</v>
      </c>
      <c r="AE374" s="7">
        <v>0.102</v>
      </c>
      <c r="AF374" s="125">
        <v>0.08233333333333333</v>
      </c>
    </row>
    <row r="375" spans="2:32" ht="12.75">
      <c r="B375" s="110">
        <v>726</v>
      </c>
      <c r="C375" s="125">
        <v>0.1076</v>
      </c>
      <c r="D375" s="125">
        <v>0.253</v>
      </c>
      <c r="E375" s="125">
        <v>0.05122</v>
      </c>
      <c r="F375" s="7">
        <v>0.03281</v>
      </c>
      <c r="G375" s="125">
        <v>0.03561</v>
      </c>
      <c r="H375" s="125">
        <v>0.02905</v>
      </c>
      <c r="R375" s="7">
        <v>0.196</v>
      </c>
      <c r="S375" s="7">
        <v>0.027</v>
      </c>
      <c r="T375" s="7">
        <v>0.02</v>
      </c>
      <c r="U375" s="7">
        <v>0.018</v>
      </c>
      <c r="V375" s="7">
        <v>0.016</v>
      </c>
      <c r="W375" s="67">
        <v>0.018</v>
      </c>
      <c r="X375" s="7">
        <v>0.026</v>
      </c>
      <c r="Y375" s="7">
        <v>0.086</v>
      </c>
      <c r="Z375" s="7">
        <v>0.062</v>
      </c>
      <c r="AA375" s="7">
        <v>0.094</v>
      </c>
      <c r="AB375" s="125">
        <v>0.085</v>
      </c>
      <c r="AC375" s="7">
        <v>0.086</v>
      </c>
      <c r="AD375" s="125">
        <v>0.078</v>
      </c>
      <c r="AE375" s="7">
        <v>0.102</v>
      </c>
      <c r="AF375" s="125">
        <v>0.08233333333333333</v>
      </c>
    </row>
    <row r="376" spans="2:32" ht="12.75">
      <c r="B376" s="110">
        <v>727</v>
      </c>
      <c r="C376" s="125">
        <v>0.112</v>
      </c>
      <c r="D376" s="125">
        <v>0.2602</v>
      </c>
      <c r="E376" s="125">
        <v>0.05198</v>
      </c>
      <c r="F376" s="7">
        <v>0.03301</v>
      </c>
      <c r="G376" s="125">
        <v>0.03587</v>
      </c>
      <c r="H376" s="125">
        <v>0.0293</v>
      </c>
      <c r="R376" s="7">
        <v>0.202</v>
      </c>
      <c r="S376" s="7">
        <v>0.027</v>
      </c>
      <c r="T376" s="7">
        <v>0.02</v>
      </c>
      <c r="U376" s="7">
        <v>0.017</v>
      </c>
      <c r="V376" s="7">
        <v>0.016</v>
      </c>
      <c r="W376" s="67">
        <v>0.017666666666666667</v>
      </c>
      <c r="X376" s="7">
        <v>0.027</v>
      </c>
      <c r="Y376" s="7">
        <v>0.086</v>
      </c>
      <c r="Z376" s="7">
        <v>0.063</v>
      </c>
      <c r="AA376" s="7">
        <v>0.094</v>
      </c>
      <c r="AB376" s="125">
        <v>0.085</v>
      </c>
      <c r="AC376" s="7">
        <v>0.086</v>
      </c>
      <c r="AD376" s="125">
        <v>0.078</v>
      </c>
      <c r="AE376" s="7">
        <v>0.102</v>
      </c>
      <c r="AF376" s="125">
        <v>0.08233333333333333</v>
      </c>
    </row>
    <row r="377" spans="2:32" ht="12.75">
      <c r="B377" s="110">
        <v>728</v>
      </c>
      <c r="C377" s="125">
        <v>0.1163</v>
      </c>
      <c r="D377" s="125">
        <v>0.2668</v>
      </c>
      <c r="E377" s="125">
        <v>0.05278</v>
      </c>
      <c r="F377" s="7">
        <v>0.03324</v>
      </c>
      <c r="G377" s="125">
        <v>0.03586</v>
      </c>
      <c r="H377" s="125">
        <v>0.02935</v>
      </c>
      <c r="R377" s="7">
        <v>0.208</v>
      </c>
      <c r="S377" s="7">
        <v>0.026</v>
      </c>
      <c r="T377" s="7">
        <v>0.02</v>
      </c>
      <c r="U377" s="7">
        <v>0.018</v>
      </c>
      <c r="V377" s="7">
        <v>0.016</v>
      </c>
      <c r="W377" s="67">
        <v>0.018</v>
      </c>
      <c r="X377" s="7">
        <v>0.027</v>
      </c>
      <c r="Y377" s="7">
        <v>0.087</v>
      </c>
      <c r="Z377" s="7">
        <v>0.065</v>
      </c>
      <c r="AA377" s="7">
        <v>0.094</v>
      </c>
      <c r="AB377" s="125">
        <v>0.08533333333333333</v>
      </c>
      <c r="AC377" s="7">
        <v>0.086</v>
      </c>
      <c r="AD377" s="125">
        <v>0.07866666666666666</v>
      </c>
      <c r="AE377" s="7">
        <v>0.104</v>
      </c>
      <c r="AF377" s="125">
        <v>0.08333333333333333</v>
      </c>
    </row>
    <row r="378" spans="2:32" ht="12.75">
      <c r="B378" s="110">
        <v>729</v>
      </c>
      <c r="C378" s="125">
        <v>0.1207</v>
      </c>
      <c r="D378" s="125">
        <v>0.273</v>
      </c>
      <c r="E378" s="125">
        <v>0.05361</v>
      </c>
      <c r="F378" s="7">
        <v>0.03335</v>
      </c>
      <c r="G378" s="125">
        <v>0.03587</v>
      </c>
      <c r="H378" s="125">
        <v>0.02937</v>
      </c>
      <c r="R378" s="7">
        <v>0.212</v>
      </c>
      <c r="S378" s="7">
        <v>0.026</v>
      </c>
      <c r="T378" s="7">
        <v>0.02</v>
      </c>
      <c r="U378" s="7">
        <v>0.018</v>
      </c>
      <c r="V378" s="7">
        <v>0.016</v>
      </c>
      <c r="W378" s="67">
        <v>0.018</v>
      </c>
      <c r="X378" s="7">
        <v>0.027</v>
      </c>
      <c r="Y378" s="7">
        <v>0.087</v>
      </c>
      <c r="Z378" s="7">
        <v>0.068</v>
      </c>
      <c r="AA378" s="7">
        <v>0.095</v>
      </c>
      <c r="AB378" s="125">
        <v>0.08600000000000001</v>
      </c>
      <c r="AC378" s="7">
        <v>0.086</v>
      </c>
      <c r="AD378" s="125">
        <v>0.079</v>
      </c>
      <c r="AE378" s="7">
        <v>0.104</v>
      </c>
      <c r="AF378" s="125">
        <v>0.08366666666666667</v>
      </c>
    </row>
    <row r="379" spans="2:32" ht="12.75">
      <c r="B379" s="110">
        <v>730</v>
      </c>
      <c r="C379" s="125">
        <v>0.1254</v>
      </c>
      <c r="D379" s="125">
        <v>0.2798</v>
      </c>
      <c r="E379" s="125">
        <v>0.05442</v>
      </c>
      <c r="F379" s="7">
        <v>0.03366</v>
      </c>
      <c r="G379" s="125">
        <v>0.03605</v>
      </c>
      <c r="H379" s="125">
        <v>0.02954</v>
      </c>
      <c r="R379" s="7">
        <v>0.215</v>
      </c>
      <c r="S379" s="7">
        <v>0.026</v>
      </c>
      <c r="T379" s="7">
        <v>0.02</v>
      </c>
      <c r="U379" s="7">
        <v>0.018</v>
      </c>
      <c r="V379" s="7">
        <v>0.017</v>
      </c>
      <c r="W379" s="67">
        <v>0.018333333333333333</v>
      </c>
      <c r="X379" s="7">
        <v>0.027</v>
      </c>
      <c r="Y379" s="7">
        <v>0.087</v>
      </c>
      <c r="Z379" s="7">
        <v>0.07</v>
      </c>
      <c r="AA379" s="7">
        <v>0.095</v>
      </c>
      <c r="AB379" s="125">
        <v>0.08666666666666667</v>
      </c>
      <c r="AC379" s="7">
        <v>0.087</v>
      </c>
      <c r="AD379" s="125">
        <v>0.08</v>
      </c>
      <c r="AE379" s="7">
        <v>0.105</v>
      </c>
      <c r="AF379" s="125">
        <v>0.08433333333333333</v>
      </c>
    </row>
    <row r="380" spans="2:32" ht="12.75">
      <c r="B380" s="110">
        <v>731</v>
      </c>
      <c r="C380" s="125">
        <v>0.1304</v>
      </c>
      <c r="D380" s="125">
        <v>0.2865</v>
      </c>
      <c r="E380" s="125">
        <v>0.05512</v>
      </c>
      <c r="F380" s="7">
        <v>0.03389</v>
      </c>
      <c r="G380" s="125">
        <v>0.03617</v>
      </c>
      <c r="H380" s="125">
        <v>0.02956</v>
      </c>
      <c r="R380" s="7">
        <v>0.22</v>
      </c>
      <c r="S380" s="7">
        <v>0.027</v>
      </c>
      <c r="T380" s="7">
        <v>0.02</v>
      </c>
      <c r="U380" s="7">
        <v>0.019</v>
      </c>
      <c r="V380" s="7">
        <v>0.017</v>
      </c>
      <c r="W380" s="67">
        <v>0.018666666666666668</v>
      </c>
      <c r="X380" s="7">
        <v>0.028</v>
      </c>
      <c r="Y380" s="7">
        <v>0.088</v>
      </c>
      <c r="Z380" s="7">
        <v>0.071</v>
      </c>
      <c r="AA380" s="7">
        <v>0.097</v>
      </c>
      <c r="AB380" s="125">
        <v>0.08800000000000001</v>
      </c>
      <c r="AC380" s="7">
        <v>0.088</v>
      </c>
      <c r="AD380" s="125">
        <v>0.08033333333333333</v>
      </c>
      <c r="AE380" s="7">
        <v>0.106</v>
      </c>
      <c r="AF380" s="125">
        <v>0.08566666666666667</v>
      </c>
    </row>
    <row r="381" spans="2:32" ht="12.75">
      <c r="B381" s="110">
        <v>732</v>
      </c>
      <c r="C381" s="125">
        <v>0.1354</v>
      </c>
      <c r="D381" s="125">
        <v>0.2929</v>
      </c>
      <c r="E381" s="125">
        <v>0.05604</v>
      </c>
      <c r="F381" s="7">
        <v>0.03412</v>
      </c>
      <c r="G381" s="125">
        <v>0.0363</v>
      </c>
      <c r="H381" s="125">
        <v>0.02973</v>
      </c>
      <c r="R381" s="7">
        <v>0.226</v>
      </c>
      <c r="S381" s="7">
        <v>0.027</v>
      </c>
      <c r="T381" s="7">
        <v>0.02</v>
      </c>
      <c r="U381" s="7">
        <v>0.019</v>
      </c>
      <c r="V381" s="7">
        <v>0.016</v>
      </c>
      <c r="W381" s="67">
        <v>0.018333333333333333</v>
      </c>
      <c r="X381" s="7">
        <v>0.029</v>
      </c>
      <c r="Y381" s="7">
        <v>0.088</v>
      </c>
      <c r="Z381" s="7">
        <v>0.072</v>
      </c>
      <c r="AA381" s="7">
        <v>0.097</v>
      </c>
      <c r="AB381" s="125">
        <v>0.08833333333333333</v>
      </c>
      <c r="AC381" s="7">
        <v>0.089</v>
      </c>
      <c r="AD381" s="125">
        <v>0.081</v>
      </c>
      <c r="AE381" s="7">
        <v>0.106</v>
      </c>
      <c r="AF381" s="125">
        <v>0.08566666666666667</v>
      </c>
    </row>
    <row r="382" spans="2:32" ht="12.75">
      <c r="B382" s="110">
        <v>733</v>
      </c>
      <c r="C382" s="125">
        <v>0.1409</v>
      </c>
      <c r="D382" s="125">
        <v>0.2996</v>
      </c>
      <c r="E382" s="125">
        <v>0.05685</v>
      </c>
      <c r="F382" s="7">
        <v>0.03447</v>
      </c>
      <c r="G382" s="125">
        <v>0.03639</v>
      </c>
      <c r="H382" s="125">
        <v>0.02984</v>
      </c>
      <c r="R382" s="7">
        <v>0.231</v>
      </c>
      <c r="S382" s="7">
        <v>0.027</v>
      </c>
      <c r="T382" s="7">
        <v>0.02</v>
      </c>
      <c r="U382" s="7">
        <v>0.019</v>
      </c>
      <c r="V382" s="7">
        <v>0.016</v>
      </c>
      <c r="W382" s="67">
        <v>0.018333333333333333</v>
      </c>
      <c r="X382" s="7">
        <v>0.029</v>
      </c>
      <c r="Y382" s="7">
        <v>0.087</v>
      </c>
      <c r="Z382" s="7">
        <v>0.074</v>
      </c>
      <c r="AA382" s="7">
        <v>0.096</v>
      </c>
      <c r="AB382" s="125">
        <v>0.08766666666666667</v>
      </c>
      <c r="AC382" s="7">
        <v>0.089</v>
      </c>
      <c r="AD382" s="125">
        <v>0.08066666666666666</v>
      </c>
      <c r="AE382" s="7">
        <v>0.106</v>
      </c>
      <c r="AF382" s="125">
        <v>0.08533333333333333</v>
      </c>
    </row>
    <row r="383" spans="2:32" ht="12.75">
      <c r="B383" s="110">
        <v>734</v>
      </c>
      <c r="C383" s="125">
        <v>0.1464</v>
      </c>
      <c r="D383" s="125">
        <v>0.3061</v>
      </c>
      <c r="E383" s="125">
        <v>0.05773</v>
      </c>
      <c r="F383" s="7">
        <v>0.0347</v>
      </c>
      <c r="G383" s="125">
        <v>0.03643</v>
      </c>
      <c r="H383" s="125">
        <v>0.03007</v>
      </c>
      <c r="R383" s="7">
        <v>0.236</v>
      </c>
      <c r="S383" s="7">
        <v>0.027</v>
      </c>
      <c r="T383" s="7">
        <v>0.02</v>
      </c>
      <c r="U383" s="7">
        <v>0.018</v>
      </c>
      <c r="V383" s="7">
        <v>0.016</v>
      </c>
      <c r="W383" s="67">
        <v>0.018</v>
      </c>
      <c r="X383" s="7">
        <v>0.03</v>
      </c>
      <c r="Y383" s="7">
        <v>0.087</v>
      </c>
      <c r="Z383" s="7">
        <v>0.076</v>
      </c>
      <c r="AA383" s="7">
        <v>0.096</v>
      </c>
      <c r="AB383" s="125">
        <v>0.08800000000000001</v>
      </c>
      <c r="AC383" s="7">
        <v>0.089</v>
      </c>
      <c r="AD383" s="125">
        <v>0.081</v>
      </c>
      <c r="AE383" s="7">
        <v>0.106</v>
      </c>
      <c r="AF383" s="125">
        <v>0.08566666666666667</v>
      </c>
    </row>
    <row r="384" spans="2:32" ht="12.75">
      <c r="B384" s="110">
        <v>735</v>
      </c>
      <c r="C384" s="125">
        <v>0.1521</v>
      </c>
      <c r="D384" s="125">
        <v>0.3124</v>
      </c>
      <c r="E384" s="125">
        <v>0.05857</v>
      </c>
      <c r="F384" s="7">
        <v>0.0349</v>
      </c>
      <c r="G384" s="125">
        <v>0.03661</v>
      </c>
      <c r="H384" s="125">
        <v>0.03015</v>
      </c>
      <c r="R384" s="7">
        <v>0.242</v>
      </c>
      <c r="S384" s="7">
        <v>0.028</v>
      </c>
      <c r="T384" s="7">
        <v>0.021</v>
      </c>
      <c r="U384" s="7">
        <v>0.019</v>
      </c>
      <c r="V384" s="7">
        <v>0.016</v>
      </c>
      <c r="W384" s="67">
        <v>0.018666666666666668</v>
      </c>
      <c r="X384" s="7">
        <v>0.03</v>
      </c>
      <c r="Y384" s="7">
        <v>0.088</v>
      </c>
      <c r="Z384" s="7">
        <v>0.077</v>
      </c>
      <c r="AA384" s="7">
        <v>0.099</v>
      </c>
      <c r="AB384" s="125">
        <v>0.09</v>
      </c>
      <c r="AC384" s="7">
        <v>0.089</v>
      </c>
      <c r="AD384" s="125">
        <v>0.082</v>
      </c>
      <c r="AE384" s="7">
        <v>0.108</v>
      </c>
      <c r="AF384" s="125">
        <v>0.08700000000000001</v>
      </c>
    </row>
    <row r="385" spans="2:32" ht="12.75">
      <c r="B385" s="110">
        <v>736</v>
      </c>
      <c r="C385" s="125">
        <v>0.158</v>
      </c>
      <c r="D385" s="125">
        <v>0.3188</v>
      </c>
      <c r="E385" s="125">
        <v>0.05936</v>
      </c>
      <c r="F385" s="7">
        <v>0.03516</v>
      </c>
      <c r="G385" s="125">
        <v>0.03677</v>
      </c>
      <c r="H385" s="125">
        <v>0.03026</v>
      </c>
      <c r="R385" s="7">
        <v>0.246</v>
      </c>
      <c r="S385" s="7">
        <v>0.028</v>
      </c>
      <c r="T385" s="7">
        <v>0.021</v>
      </c>
      <c r="U385" s="7">
        <v>0.019</v>
      </c>
      <c r="V385" s="7">
        <v>0.017</v>
      </c>
      <c r="W385" s="67">
        <v>0.019</v>
      </c>
      <c r="X385" s="7">
        <v>0.031</v>
      </c>
      <c r="Y385" s="7">
        <v>0.089</v>
      </c>
      <c r="Z385" s="7">
        <v>0.079</v>
      </c>
      <c r="AA385" s="7">
        <v>0.1</v>
      </c>
      <c r="AB385" s="125">
        <v>0.09100000000000001</v>
      </c>
      <c r="AC385" s="7">
        <v>0.09</v>
      </c>
      <c r="AD385" s="125">
        <v>0.08266666666666667</v>
      </c>
      <c r="AE385" s="7">
        <v>0.109</v>
      </c>
      <c r="AF385" s="125">
        <v>0.08800000000000001</v>
      </c>
    </row>
    <row r="386" spans="2:32" ht="12.75">
      <c r="B386" s="110">
        <v>737</v>
      </c>
      <c r="C386" s="125">
        <v>0.1641</v>
      </c>
      <c r="D386" s="125">
        <v>0.3253</v>
      </c>
      <c r="E386" s="125">
        <v>0.06028</v>
      </c>
      <c r="F386" s="7">
        <v>0.03559</v>
      </c>
      <c r="G386" s="125">
        <v>0.03696</v>
      </c>
      <c r="H386" s="125">
        <v>0.03035</v>
      </c>
      <c r="R386" s="7">
        <v>0.25</v>
      </c>
      <c r="S386" s="7">
        <v>0.028</v>
      </c>
      <c r="T386" s="7">
        <v>0.021</v>
      </c>
      <c r="U386" s="7">
        <v>0.019</v>
      </c>
      <c r="V386" s="7">
        <v>0.017</v>
      </c>
      <c r="W386" s="67">
        <v>0.019</v>
      </c>
      <c r="X386" s="7">
        <v>0.032</v>
      </c>
      <c r="Y386" s="7">
        <v>0.09</v>
      </c>
      <c r="Z386" s="7">
        <v>0.082</v>
      </c>
      <c r="AA386" s="7">
        <v>0.101</v>
      </c>
      <c r="AB386" s="125">
        <v>0.09200000000000001</v>
      </c>
      <c r="AC386" s="7">
        <v>0.091</v>
      </c>
      <c r="AD386" s="125">
        <v>0.084</v>
      </c>
      <c r="AE386" s="7">
        <v>0.111</v>
      </c>
      <c r="AF386" s="125">
        <v>0.08933333333333333</v>
      </c>
    </row>
    <row r="387" spans="2:32" ht="12.75">
      <c r="B387" s="110">
        <v>738</v>
      </c>
      <c r="C387" s="125">
        <v>0.1703</v>
      </c>
      <c r="D387" s="125">
        <v>0.3314</v>
      </c>
      <c r="E387" s="125">
        <v>0.06116</v>
      </c>
      <c r="F387" s="7">
        <v>0.03581</v>
      </c>
      <c r="G387" s="125">
        <v>0.03722</v>
      </c>
      <c r="H387" s="125">
        <v>0.03064</v>
      </c>
      <c r="R387" s="7">
        <v>0.256</v>
      </c>
      <c r="S387" s="7">
        <v>0.027</v>
      </c>
      <c r="T387" s="7">
        <v>0.021</v>
      </c>
      <c r="U387" s="7">
        <v>0.019</v>
      </c>
      <c r="V387" s="7">
        <v>0.017</v>
      </c>
      <c r="W387" s="67">
        <v>0.019</v>
      </c>
      <c r="X387" s="7">
        <v>0.032</v>
      </c>
      <c r="Y387" s="7">
        <v>0.089</v>
      </c>
      <c r="Z387" s="7">
        <v>0.083</v>
      </c>
      <c r="AA387" s="7">
        <v>0.102</v>
      </c>
      <c r="AB387" s="125">
        <v>0.09400000000000001</v>
      </c>
      <c r="AC387" s="7">
        <v>0.093</v>
      </c>
      <c r="AD387" s="125">
        <v>0.08566666666666667</v>
      </c>
      <c r="AE387" s="7">
        <v>0.112</v>
      </c>
      <c r="AF387" s="125">
        <v>0.09066666666666667</v>
      </c>
    </row>
    <row r="388" spans="2:32" ht="12.75">
      <c r="B388" s="110">
        <v>739</v>
      </c>
      <c r="C388" s="125">
        <v>0.1763</v>
      </c>
      <c r="D388" s="125">
        <v>0.3377</v>
      </c>
      <c r="E388" s="125">
        <v>0.06193</v>
      </c>
      <c r="F388" s="7">
        <v>0.03614</v>
      </c>
      <c r="G388" s="125">
        <v>0.03735</v>
      </c>
      <c r="H388" s="125">
        <v>0.03073</v>
      </c>
      <c r="R388" s="7">
        <v>0.262</v>
      </c>
      <c r="S388" s="7">
        <v>0.028</v>
      </c>
      <c r="T388" s="7">
        <v>0.021</v>
      </c>
      <c r="U388" s="7">
        <v>0.019</v>
      </c>
      <c r="V388" s="7">
        <v>0.018</v>
      </c>
      <c r="W388" s="67">
        <v>0.01933333333333333</v>
      </c>
      <c r="X388" s="7">
        <v>0.033</v>
      </c>
      <c r="Y388" s="7">
        <v>0.089</v>
      </c>
      <c r="Z388" s="7">
        <v>0.086</v>
      </c>
      <c r="AA388" s="7">
        <v>0.103</v>
      </c>
      <c r="AB388" s="125">
        <v>0.09533333333333334</v>
      </c>
      <c r="AC388" s="7">
        <v>0.095</v>
      </c>
      <c r="AD388" s="125">
        <v>0.08733333333333333</v>
      </c>
      <c r="AE388" s="7">
        <v>0.113</v>
      </c>
      <c r="AF388" s="125">
        <v>0.09133333333333334</v>
      </c>
    </row>
    <row r="389" spans="2:32" ht="12.75">
      <c r="B389" s="110">
        <v>740</v>
      </c>
      <c r="C389" s="125">
        <v>0.1829</v>
      </c>
      <c r="D389" s="125">
        <v>0.3444</v>
      </c>
      <c r="E389" s="125">
        <v>0.06278</v>
      </c>
      <c r="F389" s="7">
        <v>0.03646</v>
      </c>
      <c r="G389" s="125">
        <v>0.03752</v>
      </c>
      <c r="H389" s="125">
        <v>0.03084</v>
      </c>
      <c r="R389" s="7">
        <v>0.266</v>
      </c>
      <c r="S389" s="7">
        <v>0.028</v>
      </c>
      <c r="T389" s="7">
        <v>0.021</v>
      </c>
      <c r="U389" s="7">
        <v>0.019</v>
      </c>
      <c r="V389" s="7">
        <v>0.017</v>
      </c>
      <c r="W389" s="67">
        <v>0.019</v>
      </c>
      <c r="X389" s="7">
        <v>0.033</v>
      </c>
      <c r="Y389" s="7">
        <v>0.089</v>
      </c>
      <c r="Z389" s="7">
        <v>0.087</v>
      </c>
      <c r="AA389" s="7">
        <v>0.103</v>
      </c>
      <c r="AB389" s="125">
        <v>0.09533333333333334</v>
      </c>
      <c r="AC389" s="7">
        <v>0.095</v>
      </c>
      <c r="AD389" s="125">
        <v>0.08700000000000001</v>
      </c>
      <c r="AE389" s="7">
        <v>0.114</v>
      </c>
      <c r="AF389" s="125">
        <v>0.09233333333333334</v>
      </c>
    </row>
    <row r="390" spans="2:32" ht="12.75">
      <c r="B390" s="110">
        <v>741</v>
      </c>
      <c r="C390" s="125">
        <v>0.1893</v>
      </c>
      <c r="D390" s="125">
        <v>0.3504</v>
      </c>
      <c r="E390" s="125">
        <v>0.06362</v>
      </c>
      <c r="F390" s="7">
        <v>0.03676</v>
      </c>
      <c r="G390" s="125">
        <v>0.03775</v>
      </c>
      <c r="H390" s="125">
        <v>0.03108</v>
      </c>
      <c r="R390" s="7">
        <v>0.27</v>
      </c>
      <c r="S390" s="7">
        <v>0.028</v>
      </c>
      <c r="T390" s="7">
        <v>0.021</v>
      </c>
      <c r="U390" s="7">
        <v>0.02</v>
      </c>
      <c r="V390" s="7">
        <v>0.017</v>
      </c>
      <c r="W390" s="67">
        <v>0.019333333333333334</v>
      </c>
      <c r="X390" s="7">
        <v>0.034</v>
      </c>
      <c r="Y390" s="7">
        <v>0.09</v>
      </c>
      <c r="Z390" s="7">
        <v>0.089</v>
      </c>
      <c r="AA390" s="7">
        <v>0.104</v>
      </c>
      <c r="AB390" s="125">
        <v>0.09600000000000002</v>
      </c>
      <c r="AC390" s="7">
        <v>0.096</v>
      </c>
      <c r="AD390" s="125">
        <v>0.08766666666666667</v>
      </c>
      <c r="AE390" s="7">
        <v>0.114</v>
      </c>
      <c r="AF390" s="125">
        <v>0.09300000000000001</v>
      </c>
    </row>
    <row r="391" spans="2:32" ht="12.75">
      <c r="B391" s="110">
        <v>742</v>
      </c>
      <c r="C391" s="125">
        <v>0.196</v>
      </c>
      <c r="D391" s="125">
        <v>0.3567</v>
      </c>
      <c r="E391" s="125">
        <v>0.06439</v>
      </c>
      <c r="F391" s="7">
        <v>0.0371</v>
      </c>
      <c r="G391" s="125">
        <v>0.03807</v>
      </c>
      <c r="H391" s="125">
        <v>0.03119</v>
      </c>
      <c r="R391" s="7">
        <v>0.273</v>
      </c>
      <c r="S391" s="7">
        <v>0.028</v>
      </c>
      <c r="T391" s="7">
        <v>0.021</v>
      </c>
      <c r="U391" s="7">
        <v>0.019</v>
      </c>
      <c r="V391" s="7">
        <v>0.017</v>
      </c>
      <c r="W391" s="67">
        <v>0.019</v>
      </c>
      <c r="X391" s="7">
        <v>0.036</v>
      </c>
      <c r="Y391" s="7">
        <v>0.091</v>
      </c>
      <c r="Z391" s="7">
        <v>0.091</v>
      </c>
      <c r="AA391" s="7">
        <v>0.104</v>
      </c>
      <c r="AB391" s="125">
        <v>0.09666666666666668</v>
      </c>
      <c r="AC391" s="7">
        <v>0.096</v>
      </c>
      <c r="AD391" s="125">
        <v>0.08833333333333333</v>
      </c>
      <c r="AE391" s="7">
        <v>0.116</v>
      </c>
      <c r="AF391" s="125">
        <v>0.09433333333333334</v>
      </c>
    </row>
    <row r="392" spans="2:32" ht="12.75">
      <c r="B392" s="110">
        <v>743</v>
      </c>
      <c r="C392" s="125">
        <v>0.2028</v>
      </c>
      <c r="D392" s="125">
        <v>0.3626</v>
      </c>
      <c r="E392" s="125">
        <v>0.06525</v>
      </c>
      <c r="F392" s="7">
        <v>0.0376</v>
      </c>
      <c r="G392" s="125">
        <v>0.03824</v>
      </c>
      <c r="H392" s="125">
        <v>0.03153</v>
      </c>
      <c r="R392" s="7">
        <v>0.278</v>
      </c>
      <c r="S392" s="7">
        <v>0.028</v>
      </c>
      <c r="T392" s="7">
        <v>0.021</v>
      </c>
      <c r="U392" s="7">
        <v>0.019</v>
      </c>
      <c r="V392" s="7">
        <v>0.017</v>
      </c>
      <c r="W392" s="67">
        <v>0.019</v>
      </c>
      <c r="X392" s="7">
        <v>0.037</v>
      </c>
      <c r="Y392" s="7">
        <v>0.092</v>
      </c>
      <c r="Z392" s="7">
        <v>0.093</v>
      </c>
      <c r="AA392" s="7">
        <v>0.105</v>
      </c>
      <c r="AB392" s="125">
        <v>0.09766666666666667</v>
      </c>
      <c r="AC392" s="7">
        <v>0.096</v>
      </c>
      <c r="AD392" s="125">
        <v>0.08800000000000001</v>
      </c>
      <c r="AE392" s="7">
        <v>0.117</v>
      </c>
      <c r="AF392" s="125">
        <v>0.09533333333333334</v>
      </c>
    </row>
    <row r="393" spans="2:32" ht="12.75">
      <c r="B393" s="110">
        <v>744</v>
      </c>
      <c r="C393" s="125">
        <v>0.2095</v>
      </c>
      <c r="D393" s="125">
        <v>0.3685</v>
      </c>
      <c r="E393" s="125">
        <v>0.06604</v>
      </c>
      <c r="F393" s="7">
        <v>0.03788</v>
      </c>
      <c r="G393" s="125">
        <v>0.03856</v>
      </c>
      <c r="H393" s="125">
        <v>0.03161</v>
      </c>
      <c r="R393" s="7">
        <v>0.283</v>
      </c>
      <c r="S393" s="7">
        <v>0.028</v>
      </c>
      <c r="T393" s="7">
        <v>0.022</v>
      </c>
      <c r="U393" s="7">
        <v>0.02</v>
      </c>
      <c r="V393" s="7">
        <v>0.017</v>
      </c>
      <c r="W393" s="67">
        <v>0.019666666666666666</v>
      </c>
      <c r="X393" s="7">
        <v>0.037</v>
      </c>
      <c r="Y393" s="7">
        <v>0.091</v>
      </c>
      <c r="Z393" s="7">
        <v>0.095</v>
      </c>
      <c r="AA393" s="7">
        <v>0.107</v>
      </c>
      <c r="AB393" s="125">
        <v>0.09966666666666667</v>
      </c>
      <c r="AC393" s="7">
        <v>0.097</v>
      </c>
      <c r="AD393" s="125">
        <v>0.08966666666666667</v>
      </c>
      <c r="AE393" s="7">
        <v>0.118</v>
      </c>
      <c r="AF393" s="125">
        <v>0.09633333333333333</v>
      </c>
    </row>
    <row r="394" spans="2:32" ht="12.75">
      <c r="B394" s="110">
        <v>745</v>
      </c>
      <c r="C394" s="125">
        <v>0.2162</v>
      </c>
      <c r="D394" s="125">
        <v>0.3742</v>
      </c>
      <c r="E394" s="125">
        <v>0.06677</v>
      </c>
      <c r="F394" s="7">
        <v>0.03833</v>
      </c>
      <c r="G394" s="125">
        <v>0.03898</v>
      </c>
      <c r="H394" s="125">
        <v>0.03185</v>
      </c>
      <c r="R394" s="7">
        <v>0.288</v>
      </c>
      <c r="S394" s="7">
        <v>0.029</v>
      </c>
      <c r="T394" s="7">
        <v>0.022</v>
      </c>
      <c r="U394" s="7">
        <v>0.02</v>
      </c>
      <c r="V394" s="7">
        <v>0.018</v>
      </c>
      <c r="W394" s="67">
        <v>0.02</v>
      </c>
      <c r="X394" s="7">
        <v>0.038</v>
      </c>
      <c r="Y394" s="7">
        <v>0.092</v>
      </c>
      <c r="Z394" s="7">
        <v>0.097</v>
      </c>
      <c r="AA394" s="7">
        <v>0.11</v>
      </c>
      <c r="AB394" s="125">
        <v>0.10133333333333333</v>
      </c>
      <c r="AC394" s="7">
        <v>0.1</v>
      </c>
      <c r="AD394" s="125">
        <v>0.09233333333333334</v>
      </c>
      <c r="AE394" s="7">
        <v>0.12</v>
      </c>
      <c r="AF394" s="125">
        <v>0.09799999999999999</v>
      </c>
    </row>
    <row r="395" spans="2:32" ht="12.75">
      <c r="B395" s="110">
        <v>746</v>
      </c>
      <c r="C395" s="125">
        <v>0.223</v>
      </c>
      <c r="D395" s="125">
        <v>0.3795</v>
      </c>
      <c r="E395" s="125">
        <v>0.06769</v>
      </c>
      <c r="F395" s="7">
        <v>0.03885</v>
      </c>
      <c r="G395" s="125">
        <v>0.03929</v>
      </c>
      <c r="H395" s="125">
        <v>0.03209</v>
      </c>
      <c r="R395" s="7">
        <v>0.293</v>
      </c>
      <c r="S395" s="7">
        <v>0.028</v>
      </c>
      <c r="T395" s="7">
        <v>0.021</v>
      </c>
      <c r="U395" s="7">
        <v>0.02</v>
      </c>
      <c r="V395" s="7">
        <v>0.018</v>
      </c>
      <c r="W395" s="67">
        <v>0.019666666666666666</v>
      </c>
      <c r="X395" s="7">
        <v>0.04</v>
      </c>
      <c r="Y395" s="7">
        <v>0.093</v>
      </c>
      <c r="Z395" s="7">
        <v>0.099</v>
      </c>
      <c r="AA395" s="7">
        <v>0.111</v>
      </c>
      <c r="AB395" s="125">
        <v>0.10233333333333333</v>
      </c>
      <c r="AC395" s="7">
        <v>0.101</v>
      </c>
      <c r="AD395" s="125">
        <v>0.09300000000000001</v>
      </c>
      <c r="AE395" s="7">
        <v>0.121</v>
      </c>
      <c r="AF395" s="125">
        <v>0.09899999999999999</v>
      </c>
    </row>
    <row r="396" spans="2:32" ht="12.75">
      <c r="B396" s="110">
        <v>747</v>
      </c>
      <c r="C396" s="125">
        <v>0.2299</v>
      </c>
      <c r="D396" s="125">
        <v>0.3851</v>
      </c>
      <c r="E396" s="125">
        <v>0.06845</v>
      </c>
      <c r="F396" s="7">
        <v>0.03918</v>
      </c>
      <c r="G396" s="125">
        <v>0.03971</v>
      </c>
      <c r="H396" s="125">
        <v>0.03233</v>
      </c>
      <c r="R396" s="7">
        <v>0.296</v>
      </c>
      <c r="S396" s="7">
        <v>0.029</v>
      </c>
      <c r="T396" s="7">
        <v>0.022</v>
      </c>
      <c r="U396" s="7">
        <v>0.021</v>
      </c>
      <c r="V396" s="7">
        <v>0.018</v>
      </c>
      <c r="W396" s="67">
        <v>0.02033333333333333</v>
      </c>
      <c r="X396" s="7">
        <v>0.041</v>
      </c>
      <c r="Y396" s="7">
        <v>0.095</v>
      </c>
      <c r="Z396" s="7">
        <v>0.101</v>
      </c>
      <c r="AA396" s="7">
        <v>0.112</v>
      </c>
      <c r="AB396" s="125">
        <v>0.104</v>
      </c>
      <c r="AC396" s="7">
        <v>0.101</v>
      </c>
      <c r="AD396" s="125">
        <v>0.09366666666666666</v>
      </c>
      <c r="AE396" s="7">
        <v>0.122</v>
      </c>
      <c r="AF396" s="125">
        <v>0.1</v>
      </c>
    </row>
    <row r="397" spans="2:32" ht="12.75">
      <c r="B397" s="110">
        <v>748</v>
      </c>
      <c r="C397" s="125">
        <v>0.237</v>
      </c>
      <c r="D397" s="125">
        <v>0.3907</v>
      </c>
      <c r="E397" s="125">
        <v>0.06934</v>
      </c>
      <c r="F397" s="7">
        <v>0.03968</v>
      </c>
      <c r="G397" s="125">
        <v>0.04001</v>
      </c>
      <c r="H397" s="125">
        <v>0.03266</v>
      </c>
      <c r="R397" s="7">
        <v>0.3</v>
      </c>
      <c r="S397" s="7">
        <v>0.029</v>
      </c>
      <c r="T397" s="7">
        <v>0.022</v>
      </c>
      <c r="U397" s="7">
        <v>0.021</v>
      </c>
      <c r="V397" s="7">
        <v>0.019</v>
      </c>
      <c r="W397" s="67">
        <v>0.020666666666666667</v>
      </c>
      <c r="X397" s="7">
        <v>0.043</v>
      </c>
      <c r="Y397" s="7">
        <v>0.095</v>
      </c>
      <c r="Z397" s="7">
        <v>0.103</v>
      </c>
      <c r="AA397" s="7">
        <v>0.113</v>
      </c>
      <c r="AB397" s="125">
        <v>0.106</v>
      </c>
      <c r="AC397" s="7">
        <v>0.103</v>
      </c>
      <c r="AD397" s="125">
        <v>0.09566666666666666</v>
      </c>
      <c r="AE397" s="7">
        <v>0.124</v>
      </c>
      <c r="AF397" s="125">
        <v>0.10166666666666667</v>
      </c>
    </row>
    <row r="398" spans="2:32" ht="12.75">
      <c r="B398" s="110">
        <v>749</v>
      </c>
      <c r="C398" s="125">
        <v>0.2438</v>
      </c>
      <c r="D398" s="125">
        <v>0.3964</v>
      </c>
      <c r="E398" s="125">
        <v>0.07009</v>
      </c>
      <c r="F398" s="7">
        <v>0.0402</v>
      </c>
      <c r="G398" s="125">
        <v>0.0405</v>
      </c>
      <c r="H398" s="125">
        <v>0.03288</v>
      </c>
      <c r="R398" s="7">
        <v>0.304</v>
      </c>
      <c r="S398" s="7">
        <v>0.03</v>
      </c>
      <c r="T398" s="7">
        <v>0.023</v>
      </c>
      <c r="U398" s="7">
        <v>0.021</v>
      </c>
      <c r="V398" s="7">
        <v>0.019</v>
      </c>
      <c r="W398" s="67">
        <v>0.021</v>
      </c>
      <c r="X398" s="7">
        <v>0.044</v>
      </c>
      <c r="Y398" s="7">
        <v>0.095</v>
      </c>
      <c r="Z398" s="7">
        <v>0.105</v>
      </c>
      <c r="AA398" s="7">
        <v>0.115</v>
      </c>
      <c r="AB398" s="125">
        <v>0.10766666666666667</v>
      </c>
      <c r="AC398" s="7">
        <v>0.105</v>
      </c>
      <c r="AD398" s="125">
        <v>0.09799999999999999</v>
      </c>
      <c r="AE398" s="7">
        <v>0.127</v>
      </c>
      <c r="AF398" s="125">
        <v>0.104</v>
      </c>
    </row>
    <row r="399" spans="2:32" ht="12.75">
      <c r="B399" s="110">
        <v>750</v>
      </c>
      <c r="C399" s="125">
        <v>0.2509</v>
      </c>
      <c r="D399" s="125">
        <v>0.4018</v>
      </c>
      <c r="E399" s="125">
        <v>0.07085</v>
      </c>
      <c r="F399" s="7">
        <v>0.04075</v>
      </c>
      <c r="G399" s="125">
        <v>0.04093</v>
      </c>
      <c r="H399" s="125">
        <v>0.03317</v>
      </c>
      <c r="R399" s="7">
        <v>0.308</v>
      </c>
      <c r="S399" s="7">
        <v>0.03</v>
      </c>
      <c r="T399" s="7">
        <v>0.023</v>
      </c>
      <c r="U399" s="7">
        <v>0.02</v>
      </c>
      <c r="V399" s="7">
        <v>0.019</v>
      </c>
      <c r="W399" s="67">
        <v>0.020666666666666667</v>
      </c>
      <c r="X399" s="7">
        <v>0.044</v>
      </c>
      <c r="Y399" s="7">
        <v>0.096</v>
      </c>
      <c r="Z399" s="7">
        <v>0.106</v>
      </c>
      <c r="AA399" s="7">
        <v>0.117</v>
      </c>
      <c r="AB399" s="125">
        <v>0.10966666666666668</v>
      </c>
      <c r="AC399" s="7">
        <v>0.106</v>
      </c>
      <c r="AD399" s="125">
        <v>0.09899999999999999</v>
      </c>
      <c r="AE399" s="7">
        <v>0.129</v>
      </c>
      <c r="AF399" s="125">
        <v>0.10566666666666667</v>
      </c>
    </row>
    <row r="400" spans="2:32" ht="12.75">
      <c r="B400" s="110">
        <v>751</v>
      </c>
      <c r="C400" s="125">
        <v>0.2578</v>
      </c>
      <c r="D400" s="125">
        <v>0.4069</v>
      </c>
      <c r="E400" s="125">
        <v>0.07164</v>
      </c>
      <c r="F400" s="7">
        <v>0.04133</v>
      </c>
      <c r="G400" s="125">
        <v>0.04147</v>
      </c>
      <c r="H400" s="125">
        <v>0.03358</v>
      </c>
      <c r="R400" s="7">
        <v>0.313</v>
      </c>
      <c r="S400" s="7">
        <v>0.03</v>
      </c>
      <c r="T400" s="7">
        <v>0.023</v>
      </c>
      <c r="U400" s="7">
        <v>0.021</v>
      </c>
      <c r="V400" s="7">
        <v>0.019</v>
      </c>
      <c r="W400" s="67">
        <v>0.021</v>
      </c>
      <c r="X400" s="7">
        <v>0.045</v>
      </c>
      <c r="Y400" s="7">
        <v>0.097</v>
      </c>
      <c r="Z400" s="7">
        <v>0.108</v>
      </c>
      <c r="AA400" s="7">
        <v>0.119</v>
      </c>
      <c r="AB400" s="125">
        <v>0.11099999999999999</v>
      </c>
      <c r="AC400" s="7">
        <v>0.108</v>
      </c>
      <c r="AD400" s="125">
        <v>0.10033333333333333</v>
      </c>
      <c r="AE400" s="7">
        <v>0.131</v>
      </c>
      <c r="AF400" s="125">
        <v>0.107</v>
      </c>
    </row>
    <row r="401" spans="2:32" ht="12.75">
      <c r="B401" s="110">
        <v>752</v>
      </c>
      <c r="C401" s="125">
        <v>0.2644</v>
      </c>
      <c r="D401" s="125">
        <v>0.4119</v>
      </c>
      <c r="E401" s="125">
        <v>0.07241</v>
      </c>
      <c r="F401" s="7">
        <v>0.04191</v>
      </c>
      <c r="G401" s="125">
        <v>0.04205</v>
      </c>
      <c r="H401" s="125">
        <v>0.034</v>
      </c>
      <c r="R401" s="7">
        <v>0.317</v>
      </c>
      <c r="S401" s="7">
        <v>0.031</v>
      </c>
      <c r="T401" s="7">
        <v>0.023</v>
      </c>
      <c r="U401" s="7">
        <v>0.021</v>
      </c>
      <c r="V401" s="7">
        <v>0.02</v>
      </c>
      <c r="W401" s="67">
        <v>0.021333333333333333</v>
      </c>
      <c r="X401" s="7">
        <v>0.047</v>
      </c>
      <c r="Y401" s="7">
        <v>0.097</v>
      </c>
      <c r="Z401" s="7">
        <v>0.11</v>
      </c>
      <c r="AA401" s="7">
        <v>0.121</v>
      </c>
      <c r="AB401" s="125">
        <v>0.11333333333333333</v>
      </c>
      <c r="AC401" s="7">
        <v>0.11</v>
      </c>
      <c r="AD401" s="125">
        <v>0.102</v>
      </c>
      <c r="AE401" s="7">
        <v>0.132</v>
      </c>
      <c r="AF401" s="125">
        <v>0.10833333333333332</v>
      </c>
    </row>
    <row r="402" spans="2:32" ht="12.75">
      <c r="B402" s="110">
        <v>753</v>
      </c>
      <c r="C402" s="125">
        <v>0.2713</v>
      </c>
      <c r="D402" s="125">
        <v>0.4174</v>
      </c>
      <c r="E402" s="125">
        <v>0.07331</v>
      </c>
      <c r="F402" s="7">
        <v>0.04259</v>
      </c>
      <c r="G402" s="125">
        <v>0.0427</v>
      </c>
      <c r="H402" s="125">
        <v>0.03433</v>
      </c>
      <c r="R402" s="7">
        <v>0.321</v>
      </c>
      <c r="S402" s="7">
        <v>0.032</v>
      </c>
      <c r="T402" s="7">
        <v>0.024</v>
      </c>
      <c r="U402" s="7">
        <v>0.022</v>
      </c>
      <c r="V402" s="7">
        <v>0.02</v>
      </c>
      <c r="W402" s="67">
        <v>0.022000000000000002</v>
      </c>
      <c r="X402" s="7">
        <v>0.049</v>
      </c>
      <c r="Y402" s="7">
        <v>0.098</v>
      </c>
      <c r="Z402" s="7">
        <v>0.111</v>
      </c>
      <c r="AA402" s="7">
        <v>0.122</v>
      </c>
      <c r="AB402" s="125">
        <v>0.11466666666666665</v>
      </c>
      <c r="AC402" s="7">
        <v>0.111</v>
      </c>
      <c r="AD402" s="125">
        <v>0.10333333333333333</v>
      </c>
      <c r="AE402" s="7">
        <v>0.134</v>
      </c>
      <c r="AF402" s="125">
        <v>0.11066666666666665</v>
      </c>
    </row>
    <row r="403" spans="2:32" ht="12.75">
      <c r="B403" s="110">
        <v>754</v>
      </c>
      <c r="C403" s="125">
        <v>0.2783</v>
      </c>
      <c r="D403" s="125">
        <v>0.4223</v>
      </c>
      <c r="E403" s="125">
        <v>0.07413</v>
      </c>
      <c r="F403" s="7">
        <v>0.04339</v>
      </c>
      <c r="G403" s="125">
        <v>0.04348</v>
      </c>
      <c r="H403" s="125">
        <v>0.03467</v>
      </c>
      <c r="R403" s="7">
        <v>0.326</v>
      </c>
      <c r="S403" s="7">
        <v>0.032</v>
      </c>
      <c r="T403" s="7">
        <v>0.024</v>
      </c>
      <c r="U403" s="7">
        <v>0.022</v>
      </c>
      <c r="V403" s="7">
        <v>0.02</v>
      </c>
      <c r="W403" s="67">
        <v>0.022000000000000002</v>
      </c>
      <c r="X403" s="7">
        <v>0.051</v>
      </c>
      <c r="Y403" s="7">
        <v>0.099</v>
      </c>
      <c r="Z403" s="7">
        <v>0.113</v>
      </c>
      <c r="AA403" s="7">
        <v>0.124</v>
      </c>
      <c r="AB403" s="125">
        <v>0.11733333333333333</v>
      </c>
      <c r="AC403" s="7">
        <v>0.113</v>
      </c>
      <c r="AD403" s="125">
        <v>0.105</v>
      </c>
      <c r="AE403" s="7">
        <v>0.137</v>
      </c>
      <c r="AF403" s="125">
        <v>0.11299999999999999</v>
      </c>
    </row>
    <row r="404" spans="2:32" ht="12.75">
      <c r="B404" s="110">
        <v>755</v>
      </c>
      <c r="C404" s="125">
        <v>0.2851</v>
      </c>
      <c r="D404" s="125">
        <v>0.4276</v>
      </c>
      <c r="E404" s="125">
        <v>0.07498</v>
      </c>
      <c r="F404" s="7">
        <v>0.04414</v>
      </c>
      <c r="G404" s="125">
        <v>0.04417</v>
      </c>
      <c r="H404" s="125">
        <v>0.03514</v>
      </c>
      <c r="R404" s="7">
        <v>0.328</v>
      </c>
      <c r="S404" s="7">
        <v>0.032</v>
      </c>
      <c r="T404" s="7">
        <v>0.024</v>
      </c>
      <c r="U404" s="7">
        <v>0.022</v>
      </c>
      <c r="V404" s="7">
        <v>0.02</v>
      </c>
      <c r="W404" s="67">
        <v>0.022000000000000002</v>
      </c>
      <c r="X404" s="7">
        <v>0.051</v>
      </c>
      <c r="Y404" s="7">
        <v>0.099</v>
      </c>
      <c r="Z404" s="7">
        <v>0.115</v>
      </c>
      <c r="AA404" s="7">
        <v>0.126</v>
      </c>
      <c r="AB404" s="125">
        <v>0.11933333333333333</v>
      </c>
      <c r="AC404" s="7">
        <v>0.115</v>
      </c>
      <c r="AD404" s="125">
        <v>0.10666666666666667</v>
      </c>
      <c r="AE404" s="7">
        <v>0.138</v>
      </c>
      <c r="AF404" s="125">
        <v>0.11433333333333333</v>
      </c>
    </row>
    <row r="405" spans="2:32" ht="12.75">
      <c r="B405" s="110">
        <v>756</v>
      </c>
      <c r="C405" s="125">
        <v>0.2918</v>
      </c>
      <c r="D405" s="125">
        <v>0.4324</v>
      </c>
      <c r="E405" s="125">
        <v>0.07582</v>
      </c>
      <c r="F405" s="7">
        <v>0.04494</v>
      </c>
      <c r="G405" s="125">
        <v>0.04488</v>
      </c>
      <c r="H405" s="125">
        <v>0.03559</v>
      </c>
      <c r="R405" s="7">
        <v>0.332</v>
      </c>
      <c r="S405" s="7">
        <v>0.032</v>
      </c>
      <c r="T405" s="7">
        <v>0.024</v>
      </c>
      <c r="U405" s="7">
        <v>0.023</v>
      </c>
      <c r="V405" s="7">
        <v>0.021</v>
      </c>
      <c r="W405" s="67">
        <v>0.02266666666666667</v>
      </c>
      <c r="X405" s="7">
        <v>0.053</v>
      </c>
      <c r="Y405" s="7">
        <v>0.102</v>
      </c>
      <c r="Z405" s="7">
        <v>0.117</v>
      </c>
      <c r="AA405" s="7">
        <v>0.129</v>
      </c>
      <c r="AB405" s="125">
        <v>0.12166666666666666</v>
      </c>
      <c r="AC405" s="7">
        <v>0.116</v>
      </c>
      <c r="AD405" s="125">
        <v>0.10866666666666668</v>
      </c>
      <c r="AE405" s="7">
        <v>0.138</v>
      </c>
      <c r="AF405" s="125">
        <v>0.11533333333333333</v>
      </c>
    </row>
    <row r="406" spans="2:32" ht="12.75">
      <c r="B406" s="110">
        <v>757</v>
      </c>
      <c r="C406" s="125">
        <v>0.298</v>
      </c>
      <c r="D406" s="125">
        <v>0.4374</v>
      </c>
      <c r="E406" s="125">
        <v>0.07673</v>
      </c>
      <c r="F406" s="7">
        <v>0.04577</v>
      </c>
      <c r="G406" s="125">
        <v>0.04586</v>
      </c>
      <c r="H406" s="125">
        <v>0.03633</v>
      </c>
      <c r="R406" s="7">
        <v>0.337</v>
      </c>
      <c r="S406" s="7">
        <v>0.033</v>
      </c>
      <c r="T406" s="7">
        <v>0.025</v>
      </c>
      <c r="U406" s="7">
        <v>0.023</v>
      </c>
      <c r="V406" s="7">
        <v>0.021</v>
      </c>
      <c r="W406" s="67">
        <v>0.023000000000000003</v>
      </c>
      <c r="X406" s="7">
        <v>0.055</v>
      </c>
      <c r="Y406" s="7">
        <v>0.104</v>
      </c>
      <c r="Z406" s="7">
        <v>0.118</v>
      </c>
      <c r="AA406" s="7">
        <v>0.132</v>
      </c>
      <c r="AB406" s="125">
        <v>0.124</v>
      </c>
      <c r="AC406" s="7">
        <v>0.119</v>
      </c>
      <c r="AD406" s="125">
        <v>0.11199999999999999</v>
      </c>
      <c r="AE406" s="7">
        <v>0.142</v>
      </c>
      <c r="AF406" s="125">
        <v>0.11833333333333333</v>
      </c>
    </row>
    <row r="407" spans="2:32" ht="12.75">
      <c r="B407" s="110">
        <v>758</v>
      </c>
      <c r="C407" s="125">
        <v>0.3045</v>
      </c>
      <c r="D407" s="125">
        <v>0.4425</v>
      </c>
      <c r="E407" s="125">
        <v>0.07754</v>
      </c>
      <c r="F407" s="7">
        <v>0.04669</v>
      </c>
      <c r="G407" s="125">
        <v>0.04669</v>
      </c>
      <c r="H407" s="125">
        <v>0.03684</v>
      </c>
      <c r="R407" s="7">
        <v>0.341</v>
      </c>
      <c r="S407" s="7">
        <v>0.035</v>
      </c>
      <c r="T407" s="7">
        <v>0.025</v>
      </c>
      <c r="U407" s="7">
        <v>0.023</v>
      </c>
      <c r="V407" s="7">
        <v>0.021</v>
      </c>
      <c r="W407" s="67">
        <v>0.023000000000000003</v>
      </c>
      <c r="X407" s="7">
        <v>0.057</v>
      </c>
      <c r="Y407" s="7">
        <v>0.105</v>
      </c>
      <c r="Z407" s="7">
        <v>0.122</v>
      </c>
      <c r="AA407" s="7">
        <v>0.134</v>
      </c>
      <c r="AB407" s="125">
        <v>0.126</v>
      </c>
      <c r="AC407" s="7">
        <v>0.121</v>
      </c>
      <c r="AD407" s="125">
        <v>0.11433333333333333</v>
      </c>
      <c r="AE407" s="7">
        <v>0.145</v>
      </c>
      <c r="AF407" s="125">
        <v>0.12033333333333333</v>
      </c>
    </row>
    <row r="408" spans="2:32" ht="12.75">
      <c r="B408" s="110">
        <v>759</v>
      </c>
      <c r="C408" s="125">
        <v>0.3111</v>
      </c>
      <c r="D408" s="125">
        <v>0.4473</v>
      </c>
      <c r="E408" s="125">
        <v>0.07852</v>
      </c>
      <c r="F408" s="7">
        <v>0.04785</v>
      </c>
      <c r="G408" s="125">
        <v>0.04798</v>
      </c>
      <c r="H408" s="125">
        <v>0.03746</v>
      </c>
      <c r="R408" s="7">
        <v>0.344</v>
      </c>
      <c r="S408" s="7">
        <v>0.036</v>
      </c>
      <c r="T408" s="7">
        <v>0.025</v>
      </c>
      <c r="U408" s="7">
        <v>0.024</v>
      </c>
      <c r="V408" s="7">
        <v>0.021</v>
      </c>
      <c r="W408" s="67">
        <v>0.023333333333333334</v>
      </c>
      <c r="X408" s="7">
        <v>0.058</v>
      </c>
      <c r="Y408" s="7">
        <v>0.106</v>
      </c>
      <c r="Z408" s="7">
        <v>0.124</v>
      </c>
      <c r="AA408" s="7">
        <v>0.136</v>
      </c>
      <c r="AB408" s="125">
        <v>0.12833333333333333</v>
      </c>
      <c r="AC408" s="7">
        <v>0.124</v>
      </c>
      <c r="AD408" s="125">
        <v>0.11599999999999999</v>
      </c>
      <c r="AE408" s="7">
        <v>0.146</v>
      </c>
      <c r="AF408" s="125">
        <v>0.121</v>
      </c>
    </row>
    <row r="409" spans="2:32" ht="12.75">
      <c r="B409" s="110">
        <v>760</v>
      </c>
      <c r="C409" s="125">
        <v>0.3171</v>
      </c>
      <c r="D409" s="125">
        <v>0.4518</v>
      </c>
      <c r="E409" s="125">
        <v>0.07941</v>
      </c>
      <c r="F409" s="7">
        <v>0.04894</v>
      </c>
      <c r="G409" s="125">
        <v>0.04918</v>
      </c>
      <c r="H409" s="125">
        <v>0.03815</v>
      </c>
      <c r="R409" s="7">
        <v>0.346</v>
      </c>
      <c r="S409" s="7">
        <v>0.037</v>
      </c>
      <c r="T409" s="7">
        <v>0.026</v>
      </c>
      <c r="U409" s="7">
        <v>0.024</v>
      </c>
      <c r="V409" s="7">
        <v>0.022</v>
      </c>
      <c r="W409" s="67">
        <v>0.024000000000000004</v>
      </c>
      <c r="X409" s="7">
        <v>0.059</v>
      </c>
      <c r="Y409" s="7">
        <v>0.107</v>
      </c>
      <c r="Z409" s="7">
        <v>0.126</v>
      </c>
      <c r="AA409" s="7">
        <v>0.138</v>
      </c>
      <c r="AB409" s="125">
        <v>0.13033333333333333</v>
      </c>
      <c r="AC409" s="7">
        <v>0.125</v>
      </c>
      <c r="AD409" s="125">
        <v>0.11733333333333333</v>
      </c>
      <c r="AE409" s="7">
        <v>0.148</v>
      </c>
      <c r="AF409" s="125">
        <v>0.12266666666666666</v>
      </c>
    </row>
    <row r="410" spans="2:32" ht="12.75">
      <c r="B410" s="110">
        <v>761</v>
      </c>
      <c r="C410" s="125">
        <v>0.323</v>
      </c>
      <c r="D410" s="125">
        <v>0.4567</v>
      </c>
      <c r="E410" s="125">
        <v>0.08053</v>
      </c>
      <c r="F410" s="7">
        <v>0.04998</v>
      </c>
      <c r="G410" s="125">
        <v>0.05039</v>
      </c>
      <c r="H410" s="125">
        <v>0.03893</v>
      </c>
      <c r="R410" s="7">
        <v>0.349</v>
      </c>
      <c r="S410" s="7">
        <v>0.038</v>
      </c>
      <c r="T410" s="7">
        <v>0.027</v>
      </c>
      <c r="U410" s="7">
        <v>0.024</v>
      </c>
      <c r="V410" s="7">
        <v>0.023</v>
      </c>
      <c r="W410" s="67">
        <v>0.02466666666666667</v>
      </c>
      <c r="X410" s="7">
        <v>0.062</v>
      </c>
      <c r="Y410" s="7">
        <v>0.11</v>
      </c>
      <c r="Z410" s="7">
        <v>0.128</v>
      </c>
      <c r="AA410" s="7">
        <v>0.139</v>
      </c>
      <c r="AB410" s="125">
        <v>0.132</v>
      </c>
      <c r="AC410" s="7">
        <v>0.127</v>
      </c>
      <c r="AD410" s="125">
        <v>0.11933333333333333</v>
      </c>
      <c r="AE410" s="7">
        <v>0.15</v>
      </c>
      <c r="AF410" s="125">
        <v>0.124</v>
      </c>
    </row>
    <row r="411" spans="2:32" ht="12.75">
      <c r="B411" s="110">
        <v>762</v>
      </c>
      <c r="C411" s="125">
        <v>0.3291</v>
      </c>
      <c r="D411" s="125">
        <v>0.4612</v>
      </c>
      <c r="E411" s="125">
        <v>0.08142</v>
      </c>
      <c r="F411" s="7">
        <v>0.05119</v>
      </c>
      <c r="G411" s="125">
        <v>0.05188</v>
      </c>
      <c r="H411" s="125">
        <v>0.0397</v>
      </c>
      <c r="R411" s="7">
        <v>0.354</v>
      </c>
      <c r="S411" s="7">
        <v>0.039</v>
      </c>
      <c r="T411" s="7">
        <v>0.027</v>
      </c>
      <c r="U411" s="7">
        <v>0.025</v>
      </c>
      <c r="V411" s="7">
        <v>0.024</v>
      </c>
      <c r="W411" s="67">
        <v>0.025333333333333336</v>
      </c>
      <c r="X411" s="7">
        <v>0.065</v>
      </c>
      <c r="Y411" s="7">
        <v>0.112</v>
      </c>
      <c r="Z411" s="7">
        <v>0.129</v>
      </c>
      <c r="AA411" s="7">
        <v>0.141</v>
      </c>
      <c r="AB411" s="125">
        <v>0.13466666666666666</v>
      </c>
      <c r="AC411" s="7">
        <v>0.129</v>
      </c>
      <c r="AD411" s="125">
        <v>0.12166666666666666</v>
      </c>
      <c r="AE411" s="7">
        <v>0.153</v>
      </c>
      <c r="AF411" s="125">
        <v>0.12666666666666668</v>
      </c>
    </row>
    <row r="412" spans="2:32" ht="12.75">
      <c r="B412" s="110">
        <v>763</v>
      </c>
      <c r="C412" s="125">
        <v>0.3344</v>
      </c>
      <c r="D412" s="125">
        <v>0.466</v>
      </c>
      <c r="E412" s="125">
        <v>0.08244</v>
      </c>
      <c r="F412" s="7">
        <v>0.05251</v>
      </c>
      <c r="G412" s="125">
        <v>0.05336</v>
      </c>
      <c r="H412" s="125">
        <v>0.04046</v>
      </c>
      <c r="R412" s="7">
        <v>0.359</v>
      </c>
      <c r="S412" s="7">
        <v>0.039</v>
      </c>
      <c r="T412" s="7">
        <v>0.027</v>
      </c>
      <c r="U412" s="7">
        <v>0.025</v>
      </c>
      <c r="V412" s="7">
        <v>0.024</v>
      </c>
      <c r="W412" s="67">
        <v>0.025333333333333336</v>
      </c>
      <c r="X412" s="7">
        <v>0.067</v>
      </c>
      <c r="Y412" s="7">
        <v>0.115</v>
      </c>
      <c r="Z412" s="7">
        <v>0.13</v>
      </c>
      <c r="AA412" s="7">
        <v>0.144</v>
      </c>
      <c r="AB412" s="125">
        <v>0.13733333333333334</v>
      </c>
      <c r="AC412" s="7">
        <v>0.132</v>
      </c>
      <c r="AD412" s="125">
        <v>0.124</v>
      </c>
      <c r="AE412" s="7">
        <v>0.155</v>
      </c>
      <c r="AF412" s="125">
        <v>0.12866666666666668</v>
      </c>
    </row>
    <row r="413" spans="2:32" ht="12.75">
      <c r="B413" s="110">
        <v>764</v>
      </c>
      <c r="C413" s="125">
        <v>0.3401</v>
      </c>
      <c r="D413" s="125">
        <v>0.4705</v>
      </c>
      <c r="E413" s="125">
        <v>0.08361</v>
      </c>
      <c r="F413" s="7">
        <v>0.05404</v>
      </c>
      <c r="G413" s="125">
        <v>0.05496</v>
      </c>
      <c r="H413" s="125">
        <v>0.04141</v>
      </c>
      <c r="R413" s="7">
        <v>0.364</v>
      </c>
      <c r="S413" s="7">
        <v>0.041</v>
      </c>
      <c r="T413" s="7">
        <v>0.028</v>
      </c>
      <c r="U413" s="7">
        <v>0.026</v>
      </c>
      <c r="V413" s="7">
        <v>0.025</v>
      </c>
      <c r="W413" s="67">
        <v>0.026333333333333334</v>
      </c>
      <c r="X413" s="7">
        <v>0.068</v>
      </c>
      <c r="Y413" s="7">
        <v>0.118</v>
      </c>
      <c r="Z413" s="7">
        <v>0.132</v>
      </c>
      <c r="AA413" s="7">
        <v>0.147</v>
      </c>
      <c r="AB413" s="125">
        <v>0.14033333333333334</v>
      </c>
      <c r="AC413" s="7">
        <v>0.135</v>
      </c>
      <c r="AD413" s="125">
        <v>0.127</v>
      </c>
      <c r="AE413" s="7">
        <v>0.156</v>
      </c>
      <c r="AF413" s="125">
        <v>0.13033333333333333</v>
      </c>
    </row>
    <row r="414" spans="2:32" ht="12.75">
      <c r="B414" s="110">
        <v>765</v>
      </c>
      <c r="C414" s="125">
        <v>0.3449</v>
      </c>
      <c r="D414" s="125">
        <v>0.4751</v>
      </c>
      <c r="E414" s="125">
        <v>0.08483</v>
      </c>
      <c r="F414" s="7">
        <v>0.05538</v>
      </c>
      <c r="G414" s="125">
        <v>0.05671</v>
      </c>
      <c r="H414" s="125">
        <v>0.04237</v>
      </c>
      <c r="R414" s="7">
        <v>0.367</v>
      </c>
      <c r="S414" s="7">
        <v>0.042</v>
      </c>
      <c r="T414" s="7">
        <v>0.03</v>
      </c>
      <c r="U414" s="7">
        <v>0.026</v>
      </c>
      <c r="V414" s="7">
        <v>0.025</v>
      </c>
      <c r="W414" s="67">
        <v>0.026999999999999996</v>
      </c>
      <c r="X414" s="7">
        <v>0.07</v>
      </c>
      <c r="Y414" s="7">
        <v>0.118</v>
      </c>
      <c r="Z414" s="7">
        <v>0.134</v>
      </c>
      <c r="AA414" s="7">
        <v>0.15</v>
      </c>
      <c r="AB414" s="125">
        <v>0.14366666666666666</v>
      </c>
      <c r="AC414" s="7">
        <v>0.137</v>
      </c>
      <c r="AD414" s="125">
        <v>0.13</v>
      </c>
      <c r="AE414" s="7">
        <v>0.159</v>
      </c>
      <c r="AF414" s="125">
        <v>0.133</v>
      </c>
    </row>
    <row r="415" spans="2:32" ht="12.75">
      <c r="B415" s="110">
        <v>766</v>
      </c>
      <c r="C415" s="125">
        <v>0.3499</v>
      </c>
      <c r="D415" s="125">
        <v>0.4792</v>
      </c>
      <c r="E415" s="125">
        <v>0.08603</v>
      </c>
      <c r="F415" s="7">
        <v>0.05707</v>
      </c>
      <c r="G415" s="125">
        <v>0.05858</v>
      </c>
      <c r="H415" s="125">
        <v>0.04349</v>
      </c>
      <c r="R415" s="7">
        <v>0.371</v>
      </c>
      <c r="S415" s="7">
        <v>0.044</v>
      </c>
      <c r="T415" s="7">
        <v>0.031</v>
      </c>
      <c r="U415" s="7">
        <v>0.027</v>
      </c>
      <c r="V415" s="7">
        <v>0.026</v>
      </c>
      <c r="W415" s="67">
        <v>0.027999999999999997</v>
      </c>
      <c r="X415" s="7">
        <v>0.072</v>
      </c>
      <c r="Y415" s="7">
        <v>0.12</v>
      </c>
      <c r="Z415" s="7">
        <v>0.136</v>
      </c>
      <c r="AA415" s="7">
        <v>0.153</v>
      </c>
      <c r="AB415" s="125">
        <v>0.14666666666666667</v>
      </c>
      <c r="AC415" s="7">
        <v>0.14</v>
      </c>
      <c r="AD415" s="125">
        <v>0.133</v>
      </c>
      <c r="AE415" s="7">
        <v>0.161</v>
      </c>
      <c r="AF415" s="125">
        <v>0.135</v>
      </c>
    </row>
    <row r="416" spans="2:32" ht="12.75">
      <c r="B416" s="110">
        <v>767</v>
      </c>
      <c r="C416" s="125">
        <v>0.3546</v>
      </c>
      <c r="D416" s="125">
        <v>0.4833</v>
      </c>
      <c r="E416" s="125">
        <v>0.08744</v>
      </c>
      <c r="F416" s="7">
        <v>0.0587</v>
      </c>
      <c r="G416" s="125">
        <v>0.06061</v>
      </c>
      <c r="H416" s="125">
        <v>0.04478</v>
      </c>
      <c r="R416" s="7">
        <v>0.375</v>
      </c>
      <c r="S416" s="7">
        <v>0.045</v>
      </c>
      <c r="T416" s="7">
        <v>0.031</v>
      </c>
      <c r="U416" s="7">
        <v>0.028</v>
      </c>
      <c r="V416" s="7">
        <v>0.027</v>
      </c>
      <c r="W416" s="67">
        <v>0.028666666666666663</v>
      </c>
      <c r="X416" s="7">
        <v>0.074</v>
      </c>
      <c r="Y416" s="7">
        <v>0.123</v>
      </c>
      <c r="Z416" s="7">
        <v>0.138</v>
      </c>
      <c r="AA416" s="7">
        <v>0.156</v>
      </c>
      <c r="AB416" s="125">
        <v>0.15</v>
      </c>
      <c r="AC416" s="7">
        <v>0.144</v>
      </c>
      <c r="AD416" s="125">
        <v>0.13533333333333333</v>
      </c>
      <c r="AE416" s="7">
        <v>0.164</v>
      </c>
      <c r="AF416" s="125">
        <v>0.13733333333333334</v>
      </c>
    </row>
    <row r="417" spans="2:32" ht="12.75">
      <c r="B417" s="110">
        <v>768</v>
      </c>
      <c r="C417" s="125">
        <v>0.3594</v>
      </c>
      <c r="D417" s="125">
        <v>0.4875</v>
      </c>
      <c r="E417" s="125">
        <v>0.08879</v>
      </c>
      <c r="F417" s="7">
        <v>0.06058</v>
      </c>
      <c r="G417" s="125">
        <v>0.06276</v>
      </c>
      <c r="H417" s="125">
        <v>0.04612</v>
      </c>
      <c r="R417" s="7">
        <v>0.378</v>
      </c>
      <c r="S417" s="7">
        <v>0.046</v>
      </c>
      <c r="T417" s="7">
        <v>0.032</v>
      </c>
      <c r="U417" s="7">
        <v>0.03</v>
      </c>
      <c r="V417" s="7">
        <v>0.028</v>
      </c>
      <c r="W417" s="67">
        <v>0.03</v>
      </c>
      <c r="X417" s="7">
        <v>0.076</v>
      </c>
      <c r="Y417" s="7">
        <v>0.128</v>
      </c>
      <c r="Z417" s="7">
        <v>0.14</v>
      </c>
      <c r="AA417" s="7">
        <v>0.158</v>
      </c>
      <c r="AB417" s="125">
        <v>0.152</v>
      </c>
      <c r="AC417" s="7">
        <v>0.146</v>
      </c>
      <c r="AD417" s="125">
        <v>0.13833333333333334</v>
      </c>
      <c r="AE417" s="7">
        <v>0.165</v>
      </c>
      <c r="AF417" s="125">
        <v>0.13933333333333334</v>
      </c>
    </row>
    <row r="418" spans="2:32" ht="12.75">
      <c r="B418" s="110">
        <v>769</v>
      </c>
      <c r="C418" s="125">
        <v>0.3636</v>
      </c>
      <c r="D418" s="125">
        <v>0.4921</v>
      </c>
      <c r="E418" s="125">
        <v>0.09036</v>
      </c>
      <c r="F418" s="7">
        <v>0.06255</v>
      </c>
      <c r="G418" s="125">
        <v>0.06511</v>
      </c>
      <c r="H418" s="125">
        <v>0.04735</v>
      </c>
      <c r="R418" s="7">
        <v>0.383</v>
      </c>
      <c r="S418" s="7">
        <v>0.049</v>
      </c>
      <c r="T418" s="7">
        <v>0.033</v>
      </c>
      <c r="U418" s="7">
        <v>0.031</v>
      </c>
      <c r="V418" s="7">
        <v>0.03</v>
      </c>
      <c r="W418" s="67">
        <v>0.03133333333333333</v>
      </c>
      <c r="X418" s="7">
        <v>0.078</v>
      </c>
      <c r="Y418" s="7">
        <v>0.13</v>
      </c>
      <c r="Z418" s="7">
        <v>0.143</v>
      </c>
      <c r="AA418" s="7">
        <v>0.161</v>
      </c>
      <c r="AB418" s="125">
        <v>0.155</v>
      </c>
      <c r="AC418" s="7">
        <v>0.149</v>
      </c>
      <c r="AD418" s="125">
        <v>0.1416666666666667</v>
      </c>
      <c r="AE418" s="7">
        <v>0.166</v>
      </c>
      <c r="AF418" s="125">
        <v>0.14033333333333334</v>
      </c>
    </row>
    <row r="419" spans="2:32" ht="12.75">
      <c r="B419" s="110">
        <v>770</v>
      </c>
      <c r="C419" s="125">
        <v>0.3678</v>
      </c>
      <c r="D419" s="125">
        <v>0.4955</v>
      </c>
      <c r="E419" s="125">
        <v>0.09193</v>
      </c>
      <c r="F419" s="7">
        <v>0.06444</v>
      </c>
      <c r="G419" s="125">
        <v>0.06764</v>
      </c>
      <c r="H419" s="125">
        <v>0.04882</v>
      </c>
      <c r="R419" s="7">
        <v>0.386</v>
      </c>
      <c r="S419" s="7">
        <v>0.051</v>
      </c>
      <c r="T419" s="7">
        <v>0.034</v>
      </c>
      <c r="U419" s="7">
        <v>0.031</v>
      </c>
      <c r="V419" s="7">
        <v>0.032</v>
      </c>
      <c r="W419" s="67">
        <v>0.03233333333333333</v>
      </c>
      <c r="X419" s="7">
        <v>0.08</v>
      </c>
      <c r="Y419" s="7">
        <v>0.134</v>
      </c>
      <c r="Z419" s="7">
        <v>0.146</v>
      </c>
      <c r="AA419" s="7">
        <v>0.164</v>
      </c>
      <c r="AB419" s="125">
        <v>0.15766666666666668</v>
      </c>
      <c r="AC419" s="7">
        <v>0.152</v>
      </c>
      <c r="AD419" s="125">
        <v>0.1436666666666667</v>
      </c>
      <c r="AE419" s="7">
        <v>0.169</v>
      </c>
      <c r="AF419" s="125">
        <v>0.14200000000000002</v>
      </c>
    </row>
    <row r="420" spans="2:32" ht="12.75">
      <c r="B420" s="110">
        <v>771</v>
      </c>
      <c r="C420" s="125">
        <v>0.3716</v>
      </c>
      <c r="D420" s="125">
        <v>0.5</v>
      </c>
      <c r="E420" s="125">
        <v>0.09372</v>
      </c>
      <c r="F420" s="7">
        <v>0.0666</v>
      </c>
      <c r="G420" s="125">
        <v>0.07045</v>
      </c>
      <c r="H420" s="125">
        <v>0.05052</v>
      </c>
      <c r="R420" s="7">
        <v>0.389</v>
      </c>
      <c r="S420" s="7">
        <v>0.052</v>
      </c>
      <c r="T420" s="7">
        <v>0.036</v>
      </c>
      <c r="U420" s="7">
        <v>0.032</v>
      </c>
      <c r="V420" s="7">
        <v>0.032</v>
      </c>
      <c r="W420" s="67">
        <v>0.03333333333333333</v>
      </c>
      <c r="X420" s="7">
        <v>0.082</v>
      </c>
      <c r="Y420" s="7">
        <v>0.137</v>
      </c>
      <c r="Z420" s="7">
        <v>0.149</v>
      </c>
      <c r="AA420" s="7">
        <v>0.166</v>
      </c>
      <c r="AB420" s="125">
        <v>0.16</v>
      </c>
      <c r="AC420" s="7">
        <v>0.155</v>
      </c>
      <c r="AD420" s="125">
        <v>0.1456666666666667</v>
      </c>
      <c r="AE420" s="7">
        <v>0.171</v>
      </c>
      <c r="AF420" s="125">
        <v>0.14366666666666666</v>
      </c>
    </row>
    <row r="421" spans="2:32" ht="12.75">
      <c r="B421" s="110">
        <v>772</v>
      </c>
      <c r="C421" s="125">
        <v>0.375</v>
      </c>
      <c r="D421" s="125">
        <v>0.5033</v>
      </c>
      <c r="E421" s="125">
        <v>0.09551</v>
      </c>
      <c r="F421" s="7">
        <v>0.069</v>
      </c>
      <c r="G421" s="125">
        <v>0.07336</v>
      </c>
      <c r="H421" s="125">
        <v>0.0522</v>
      </c>
      <c r="R421" s="7">
        <v>0.392</v>
      </c>
      <c r="S421" s="7">
        <v>0.055</v>
      </c>
      <c r="T421" s="7">
        <v>0.038</v>
      </c>
      <c r="U421" s="7">
        <v>0.033</v>
      </c>
      <c r="V421" s="7">
        <v>0.033</v>
      </c>
      <c r="W421" s="67">
        <v>0.03466666666666667</v>
      </c>
      <c r="X421" s="7">
        <v>0.083</v>
      </c>
      <c r="Y421" s="7">
        <v>0.138</v>
      </c>
      <c r="Z421" s="7">
        <v>0.15</v>
      </c>
      <c r="AA421" s="7">
        <v>0.169</v>
      </c>
      <c r="AB421" s="125">
        <v>0.163</v>
      </c>
      <c r="AC421" s="7">
        <v>0.157</v>
      </c>
      <c r="AD421" s="125">
        <v>0.14900000000000002</v>
      </c>
      <c r="AE421" s="7">
        <v>0.173</v>
      </c>
      <c r="AF421" s="125">
        <v>0.14633333333333332</v>
      </c>
    </row>
    <row r="422" spans="2:32" ht="12.75">
      <c r="B422" s="110">
        <v>773</v>
      </c>
      <c r="C422" s="125">
        <v>0.3789</v>
      </c>
      <c r="D422" s="125">
        <v>0.5081</v>
      </c>
      <c r="E422" s="125">
        <v>0.09749</v>
      </c>
      <c r="F422" s="7">
        <v>0.0714</v>
      </c>
      <c r="G422" s="125">
        <v>0.07656</v>
      </c>
      <c r="H422" s="125">
        <v>0.05408</v>
      </c>
      <c r="R422" s="7">
        <v>0.397</v>
      </c>
      <c r="S422" s="7">
        <v>0.058</v>
      </c>
      <c r="T422" s="7">
        <v>0.039</v>
      </c>
      <c r="U422" s="7">
        <v>0.035</v>
      </c>
      <c r="V422" s="7">
        <v>0.035</v>
      </c>
      <c r="W422" s="67">
        <v>0.036333333333333336</v>
      </c>
      <c r="X422" s="7">
        <v>0.087</v>
      </c>
      <c r="Y422" s="7">
        <v>0.142</v>
      </c>
      <c r="Z422" s="7">
        <v>0.152</v>
      </c>
      <c r="AA422" s="7">
        <v>0.171</v>
      </c>
      <c r="AB422" s="125">
        <v>0.16633333333333333</v>
      </c>
      <c r="AC422" s="7">
        <v>0.161</v>
      </c>
      <c r="AD422" s="125">
        <v>0.1526666666666667</v>
      </c>
      <c r="AE422" s="7">
        <v>0.176</v>
      </c>
      <c r="AF422" s="125">
        <v>0.149</v>
      </c>
    </row>
    <row r="423" spans="2:32" ht="12.75">
      <c r="B423" s="110">
        <v>774</v>
      </c>
      <c r="C423" s="125">
        <v>0.3822</v>
      </c>
      <c r="D423" s="125">
        <v>0.5116</v>
      </c>
      <c r="E423" s="125">
        <v>0.09968</v>
      </c>
      <c r="F423" s="7">
        <v>0.07395</v>
      </c>
      <c r="G423" s="125">
        <v>0.08002</v>
      </c>
      <c r="H423" s="125">
        <v>0.05612</v>
      </c>
      <c r="R423" s="7">
        <v>0.401</v>
      </c>
      <c r="S423" s="7">
        <v>0.061</v>
      </c>
      <c r="T423" s="7">
        <v>0.04</v>
      </c>
      <c r="U423" s="7">
        <v>0.036</v>
      </c>
      <c r="V423" s="7">
        <v>0.037</v>
      </c>
      <c r="W423" s="67">
        <v>0.03766666666666666</v>
      </c>
      <c r="X423" s="7">
        <v>0.09</v>
      </c>
      <c r="Y423" s="7">
        <v>0.146</v>
      </c>
      <c r="Z423" s="7">
        <v>0.153</v>
      </c>
      <c r="AA423" s="7">
        <v>0.174</v>
      </c>
      <c r="AB423" s="125">
        <v>0.16966666666666666</v>
      </c>
      <c r="AC423" s="7">
        <v>0.166</v>
      </c>
      <c r="AD423" s="125">
        <v>0.15633333333333335</v>
      </c>
      <c r="AE423" s="7">
        <v>0.179</v>
      </c>
      <c r="AF423" s="125">
        <v>0.15033333333333332</v>
      </c>
    </row>
    <row r="424" spans="2:32" ht="12.75">
      <c r="B424" s="110">
        <v>775</v>
      </c>
      <c r="C424" s="125">
        <v>0.3852</v>
      </c>
      <c r="D424" s="125">
        <v>0.5151</v>
      </c>
      <c r="E424" s="125">
        <v>0.1018</v>
      </c>
      <c r="F424" s="7">
        <v>0.07659</v>
      </c>
      <c r="G424" s="125">
        <v>0.08342</v>
      </c>
      <c r="H424" s="125">
        <v>0.05811</v>
      </c>
      <c r="R424" s="7">
        <v>0.401</v>
      </c>
      <c r="S424" s="7">
        <v>0.062</v>
      </c>
      <c r="T424" s="7">
        <v>0.042</v>
      </c>
      <c r="U424" s="7">
        <v>0.036</v>
      </c>
      <c r="V424" s="7">
        <v>0.038</v>
      </c>
      <c r="W424" s="67">
        <v>0.03866666666666666</v>
      </c>
      <c r="X424" s="7">
        <v>0.092</v>
      </c>
      <c r="Y424" s="7">
        <v>0.148</v>
      </c>
      <c r="Z424" s="7">
        <v>0.154</v>
      </c>
      <c r="AA424" s="7">
        <v>0.177</v>
      </c>
      <c r="AB424" s="125">
        <v>0.17233333333333334</v>
      </c>
      <c r="AC424" s="7">
        <v>0.168</v>
      </c>
      <c r="AD424" s="125">
        <v>0.1586666666666667</v>
      </c>
      <c r="AE424" s="7">
        <v>0.18</v>
      </c>
      <c r="AF424" s="125">
        <v>0.15133333333333332</v>
      </c>
    </row>
    <row r="425" spans="2:32" ht="12.75">
      <c r="B425" s="110">
        <v>776</v>
      </c>
      <c r="C425" s="125">
        <v>0.3881</v>
      </c>
      <c r="D425" s="125">
        <v>0.5189</v>
      </c>
      <c r="E425" s="125">
        <v>0.1049</v>
      </c>
      <c r="F425" s="7">
        <v>0.07936</v>
      </c>
      <c r="G425" s="125">
        <v>0.08732</v>
      </c>
      <c r="H425" s="125">
        <v>0.06045</v>
      </c>
      <c r="R425" s="7">
        <v>0.405</v>
      </c>
      <c r="S425" s="7">
        <v>0.064</v>
      </c>
      <c r="T425" s="7">
        <v>0.044</v>
      </c>
      <c r="U425" s="7">
        <v>0.038</v>
      </c>
      <c r="V425" s="7">
        <v>0.039</v>
      </c>
      <c r="W425" s="67">
        <v>0.04033333333333333</v>
      </c>
      <c r="X425" s="7">
        <v>0.095</v>
      </c>
      <c r="Y425" s="7">
        <v>0.151</v>
      </c>
      <c r="Z425" s="7">
        <v>0.157</v>
      </c>
      <c r="AA425" s="7">
        <v>0.181</v>
      </c>
      <c r="AB425" s="125">
        <v>0.17633333333333334</v>
      </c>
      <c r="AC425" s="7">
        <v>0.17</v>
      </c>
      <c r="AD425" s="125">
        <v>0.16166666666666668</v>
      </c>
      <c r="AE425" s="7">
        <v>0.181</v>
      </c>
      <c r="AF425" s="125">
        <v>0.15333333333333332</v>
      </c>
    </row>
    <row r="426" spans="2:32" ht="12.75">
      <c r="B426" s="110">
        <v>777</v>
      </c>
      <c r="C426" s="125">
        <v>0.3912</v>
      </c>
      <c r="D426" s="125">
        <v>0.5229</v>
      </c>
      <c r="E426" s="125">
        <v>0.1076</v>
      </c>
      <c r="F426" s="7">
        <v>0.08219</v>
      </c>
      <c r="G426" s="125">
        <v>0.09119</v>
      </c>
      <c r="H426" s="125">
        <v>0.0629</v>
      </c>
      <c r="R426" s="7">
        <v>0.408</v>
      </c>
      <c r="S426" s="7">
        <v>0.067</v>
      </c>
      <c r="T426" s="7">
        <v>0.045</v>
      </c>
      <c r="U426" s="7">
        <v>0.041</v>
      </c>
      <c r="V426" s="7">
        <v>0.041</v>
      </c>
      <c r="W426" s="67">
        <v>0.042333333333333334</v>
      </c>
      <c r="X426" s="7">
        <v>0.096</v>
      </c>
      <c r="Y426" s="7">
        <v>0.156</v>
      </c>
      <c r="Z426" s="7">
        <v>0.16</v>
      </c>
      <c r="AA426" s="7">
        <v>0.184</v>
      </c>
      <c r="AB426" s="125">
        <v>0.17933333333333334</v>
      </c>
      <c r="AC426" s="7">
        <v>0.174</v>
      </c>
      <c r="AD426" s="125">
        <v>0.16566666666666666</v>
      </c>
      <c r="AE426" s="7">
        <v>0.184</v>
      </c>
      <c r="AF426" s="125">
        <v>0.15566666666666665</v>
      </c>
    </row>
    <row r="427" spans="2:32" ht="12.75">
      <c r="B427" s="110">
        <v>778</v>
      </c>
      <c r="C427" s="125">
        <v>0.3937</v>
      </c>
      <c r="D427" s="125">
        <v>0.5262</v>
      </c>
      <c r="E427" s="125">
        <v>0.1104</v>
      </c>
      <c r="F427" s="7">
        <v>0.08538</v>
      </c>
      <c r="G427" s="125">
        <v>0.09547</v>
      </c>
      <c r="H427" s="125">
        <v>0.06545</v>
      </c>
      <c r="R427" s="7">
        <v>0.41</v>
      </c>
      <c r="S427" s="7">
        <v>0.072</v>
      </c>
      <c r="T427" s="7">
        <v>0.048</v>
      </c>
      <c r="U427" s="7">
        <v>0.043</v>
      </c>
      <c r="V427" s="7">
        <v>0.044</v>
      </c>
      <c r="W427" s="67">
        <v>0.045</v>
      </c>
      <c r="X427" s="7">
        <v>0.098</v>
      </c>
      <c r="Y427" s="7">
        <v>0.159</v>
      </c>
      <c r="Z427" s="7">
        <v>0.163</v>
      </c>
      <c r="AA427" s="7">
        <v>0.187</v>
      </c>
      <c r="AB427" s="125">
        <v>0.18233333333333335</v>
      </c>
      <c r="AC427" s="7">
        <v>0.179</v>
      </c>
      <c r="AD427" s="125">
        <v>0.16899999999999996</v>
      </c>
      <c r="AE427" s="7">
        <v>0.187</v>
      </c>
      <c r="AF427" s="125">
        <v>0.158</v>
      </c>
    </row>
    <row r="428" spans="2:32" ht="12.75">
      <c r="B428" s="110">
        <v>779</v>
      </c>
      <c r="C428" s="125">
        <v>0.3965</v>
      </c>
      <c r="D428" s="125">
        <v>0.5292</v>
      </c>
      <c r="E428" s="125">
        <v>0.1134</v>
      </c>
      <c r="F428" s="7">
        <v>0.08864</v>
      </c>
      <c r="G428" s="125">
        <v>0.1002</v>
      </c>
      <c r="H428" s="125">
        <v>0.06827</v>
      </c>
      <c r="R428" s="7">
        <v>0.413</v>
      </c>
      <c r="S428" s="7">
        <v>0.075</v>
      </c>
      <c r="T428" s="7">
        <v>0.05</v>
      </c>
      <c r="U428" s="7">
        <v>0.046</v>
      </c>
      <c r="V428" s="7">
        <v>0.046</v>
      </c>
      <c r="W428" s="67">
        <v>0.04733333333333334</v>
      </c>
      <c r="X428" s="7">
        <v>0.1</v>
      </c>
      <c r="Y428" s="7">
        <v>0.163</v>
      </c>
      <c r="Z428" s="7">
        <v>0.165</v>
      </c>
      <c r="AA428" s="7">
        <v>0.189</v>
      </c>
      <c r="AB428" s="125">
        <v>0.18433333333333335</v>
      </c>
      <c r="AC428" s="7">
        <v>0.182</v>
      </c>
      <c r="AD428" s="125">
        <v>0.17200000000000001</v>
      </c>
      <c r="AE428" s="7">
        <v>0.189</v>
      </c>
      <c r="AF428" s="125">
        <v>0.15966666666666665</v>
      </c>
    </row>
    <row r="429" spans="2:32" ht="12.75">
      <c r="B429" s="110">
        <v>780</v>
      </c>
      <c r="C429" s="125">
        <v>0.3986</v>
      </c>
      <c r="D429" s="125">
        <v>0.5332</v>
      </c>
      <c r="E429" s="125">
        <v>0.1166</v>
      </c>
      <c r="F429" s="7">
        <v>0.09208</v>
      </c>
      <c r="G429" s="125">
        <v>0.1046</v>
      </c>
      <c r="H429" s="125">
        <v>0.07123</v>
      </c>
      <c r="R429" s="7">
        <v>0.416</v>
      </c>
      <c r="S429" s="7">
        <v>0.078</v>
      </c>
      <c r="T429" s="7">
        <v>0.052</v>
      </c>
      <c r="U429" s="7">
        <v>0.048</v>
      </c>
      <c r="V429" s="7">
        <v>0.048</v>
      </c>
      <c r="W429" s="67">
        <v>0.04933333333333334</v>
      </c>
      <c r="X429" s="7">
        <v>0.103</v>
      </c>
      <c r="Y429" s="7">
        <v>0.166</v>
      </c>
      <c r="Z429" s="7">
        <v>0.167</v>
      </c>
      <c r="AA429" s="7">
        <v>0.192</v>
      </c>
      <c r="AB429" s="125">
        <v>0.18800000000000003</v>
      </c>
      <c r="AC429" s="7">
        <v>0.185</v>
      </c>
      <c r="AD429" s="125">
        <v>0.175</v>
      </c>
      <c r="AE429" s="7">
        <v>0.19</v>
      </c>
      <c r="AF429" s="125">
        <v>0.16066666666666665</v>
      </c>
    </row>
    <row r="430" spans="2:32" ht="12.75">
      <c r="B430" s="110">
        <v>781</v>
      </c>
      <c r="C430" s="125">
        <v>0.4012</v>
      </c>
      <c r="D430" s="125">
        <v>0.5368</v>
      </c>
      <c r="E430" s="125">
        <v>0.1199</v>
      </c>
      <c r="F430" s="7">
        <v>0.09564</v>
      </c>
      <c r="G430" s="125">
        <v>0.1109</v>
      </c>
      <c r="H430" s="125">
        <v>0.07431</v>
      </c>
      <c r="R430" s="7">
        <v>0.417</v>
      </c>
      <c r="S430" s="7">
        <v>0.082</v>
      </c>
      <c r="T430" s="7">
        <v>0.055</v>
      </c>
      <c r="U430" s="7">
        <v>0.05</v>
      </c>
      <c r="V430" s="7">
        <v>0.05</v>
      </c>
      <c r="W430" s="67">
        <v>0.05166666666666667</v>
      </c>
      <c r="X430" s="7">
        <v>0.106</v>
      </c>
      <c r="Y430" s="7">
        <v>0.169</v>
      </c>
      <c r="Z430" s="7">
        <v>0.168</v>
      </c>
      <c r="AA430" s="7">
        <v>0.196</v>
      </c>
      <c r="AB430" s="125">
        <v>0.19200000000000003</v>
      </c>
      <c r="AC430" s="7">
        <v>0.19</v>
      </c>
      <c r="AD430" s="125">
        <v>0.17933333333333334</v>
      </c>
      <c r="AE430" s="7">
        <v>0.191</v>
      </c>
      <c r="AF430" s="125">
        <v>0.16233333333333333</v>
      </c>
    </row>
    <row r="431" spans="2:32" ht="12.75">
      <c r="B431" s="110">
        <v>782</v>
      </c>
      <c r="C431" s="125">
        <v>0.403</v>
      </c>
      <c r="D431" s="125">
        <v>0.5395</v>
      </c>
      <c r="E431" s="125">
        <v>0.1232</v>
      </c>
      <c r="F431" s="7">
        <v>0.0994</v>
      </c>
      <c r="G431" s="125">
        <v>0.1163</v>
      </c>
      <c r="H431" s="125">
        <v>0.07769</v>
      </c>
      <c r="R431" s="7">
        <v>0.419</v>
      </c>
      <c r="S431" s="7">
        <v>0.086</v>
      </c>
      <c r="T431" s="7">
        <v>0.057</v>
      </c>
      <c r="U431" s="7">
        <v>0.052</v>
      </c>
      <c r="V431" s="7">
        <v>0.053</v>
      </c>
      <c r="W431" s="67">
        <v>0.054</v>
      </c>
      <c r="X431" s="7">
        <v>0.109</v>
      </c>
      <c r="Y431" s="7">
        <v>0.173</v>
      </c>
      <c r="Z431" s="7">
        <v>0.171</v>
      </c>
      <c r="AA431" s="7">
        <v>0.199</v>
      </c>
      <c r="AB431" s="125">
        <v>0.195</v>
      </c>
      <c r="AC431" s="7">
        <v>0.195</v>
      </c>
      <c r="AD431" s="125">
        <v>0.18333333333333335</v>
      </c>
      <c r="AE431" s="7">
        <v>0.192</v>
      </c>
      <c r="AF431" s="125">
        <v>0.164</v>
      </c>
    </row>
    <row r="432" spans="2:32" ht="12.75">
      <c r="B432" s="110">
        <v>783</v>
      </c>
      <c r="C432" s="125">
        <v>0.4054</v>
      </c>
      <c r="D432" s="125">
        <v>0.5433</v>
      </c>
      <c r="E432" s="125">
        <v>0.127</v>
      </c>
      <c r="F432" s="7">
        <v>0.1033</v>
      </c>
      <c r="G432" s="125">
        <v>0.1221</v>
      </c>
      <c r="H432" s="125">
        <v>0.08126</v>
      </c>
      <c r="R432" s="7">
        <v>0.423</v>
      </c>
      <c r="S432" s="7">
        <v>0.091</v>
      </c>
      <c r="T432" s="7">
        <v>0.061</v>
      </c>
      <c r="U432" s="7">
        <v>0.054</v>
      </c>
      <c r="V432" s="7">
        <v>0.056</v>
      </c>
      <c r="W432" s="67">
        <v>0.056999999999999995</v>
      </c>
      <c r="X432" s="7">
        <v>0.111</v>
      </c>
      <c r="Y432" s="7">
        <v>0.179</v>
      </c>
      <c r="Z432" s="7">
        <v>0.174</v>
      </c>
      <c r="AA432" s="7">
        <v>0.204</v>
      </c>
      <c r="AB432" s="125">
        <v>0.19866666666666666</v>
      </c>
      <c r="AC432" s="7">
        <v>0.199</v>
      </c>
      <c r="AD432" s="125">
        <v>0.18766666666666665</v>
      </c>
      <c r="AE432" s="7">
        <v>0.195</v>
      </c>
      <c r="AF432" s="125">
        <v>0.16633333333333333</v>
      </c>
    </row>
    <row r="433" spans="2:32" ht="12.75">
      <c r="B433" s="110">
        <v>784</v>
      </c>
      <c r="C433" s="125">
        <v>0.4076</v>
      </c>
      <c r="D433" s="125">
        <v>0.5457</v>
      </c>
      <c r="E433" s="125">
        <v>0.131</v>
      </c>
      <c r="F433" s="7">
        <v>0.1069</v>
      </c>
      <c r="G433" s="125">
        <v>0.1281</v>
      </c>
      <c r="H433" s="125">
        <v>0.08485</v>
      </c>
      <c r="R433" s="7">
        <v>0.426</v>
      </c>
      <c r="S433" s="7">
        <v>0.097</v>
      </c>
      <c r="T433" s="7">
        <v>0.065</v>
      </c>
      <c r="U433" s="7">
        <v>0.058</v>
      </c>
      <c r="V433" s="7">
        <v>0.058</v>
      </c>
      <c r="W433" s="67">
        <v>0.06033333333333333</v>
      </c>
      <c r="X433" s="7">
        <v>0.115</v>
      </c>
      <c r="Y433" s="7">
        <v>0.186</v>
      </c>
      <c r="Z433" s="7">
        <v>0.177</v>
      </c>
      <c r="AA433" s="7">
        <v>0.209</v>
      </c>
      <c r="AB433" s="125">
        <v>0.20299999999999999</v>
      </c>
      <c r="AC433" s="7">
        <v>0.204</v>
      </c>
      <c r="AD433" s="125">
        <v>0.19333333333333333</v>
      </c>
      <c r="AE433" s="7">
        <v>0.199</v>
      </c>
      <c r="AF433" s="125">
        <v>0.16933333333333334</v>
      </c>
    </row>
    <row r="434" spans="2:32" ht="12.75">
      <c r="B434" s="110">
        <v>785</v>
      </c>
      <c r="C434" s="125">
        <v>0.4099</v>
      </c>
      <c r="D434" s="125">
        <v>0.5492</v>
      </c>
      <c r="E434" s="125">
        <v>0.1353</v>
      </c>
      <c r="F434" s="7">
        <v>0.1121</v>
      </c>
      <c r="G434" s="125">
        <v>0.1342</v>
      </c>
      <c r="H434" s="125">
        <v>0.08869</v>
      </c>
      <c r="R434" s="7">
        <v>0.428</v>
      </c>
      <c r="S434" s="7">
        <v>0.102</v>
      </c>
      <c r="T434" s="7">
        <v>0.068</v>
      </c>
      <c r="U434" s="7">
        <v>0.062</v>
      </c>
      <c r="V434" s="7">
        <v>0.061</v>
      </c>
      <c r="W434" s="67">
        <v>0.06366666666666666</v>
      </c>
      <c r="X434" s="7">
        <v>0.118</v>
      </c>
      <c r="Y434" s="7">
        <v>0.189</v>
      </c>
      <c r="Z434" s="7">
        <v>0.179</v>
      </c>
      <c r="AA434" s="7">
        <v>0.212</v>
      </c>
      <c r="AB434" s="125">
        <v>0.206</v>
      </c>
      <c r="AC434" s="7">
        <v>0.208</v>
      </c>
      <c r="AD434" s="125">
        <v>0.19733333333333333</v>
      </c>
      <c r="AE434" s="7">
        <v>0.203</v>
      </c>
      <c r="AF434" s="125">
        <v>0.17300000000000001</v>
      </c>
    </row>
    <row r="435" spans="2:32" ht="12.75">
      <c r="B435" s="110">
        <v>786</v>
      </c>
      <c r="C435" s="125">
        <v>0.412</v>
      </c>
      <c r="D435" s="125">
        <v>0.5526</v>
      </c>
      <c r="E435" s="125">
        <v>0.1398</v>
      </c>
      <c r="F435" s="7">
        <v>0.1166</v>
      </c>
      <c r="G435" s="125">
        <v>0.1408</v>
      </c>
      <c r="H435" s="125">
        <v>0.09281</v>
      </c>
      <c r="R435" s="7">
        <v>0.431</v>
      </c>
      <c r="S435" s="7">
        <v>0.105</v>
      </c>
      <c r="T435" s="7">
        <v>0.07</v>
      </c>
      <c r="U435" s="7">
        <v>0.065</v>
      </c>
      <c r="V435" s="7">
        <v>0.063</v>
      </c>
      <c r="W435" s="67">
        <v>0.066</v>
      </c>
      <c r="X435" s="7">
        <v>0.119</v>
      </c>
      <c r="Y435" s="7">
        <v>0.192</v>
      </c>
      <c r="Z435" s="7">
        <v>0.18</v>
      </c>
      <c r="AA435" s="7">
        <v>0.215</v>
      </c>
      <c r="AB435" s="125">
        <v>0.209</v>
      </c>
      <c r="AC435" s="7">
        <v>0.213</v>
      </c>
      <c r="AD435" s="125">
        <v>0.20166666666666666</v>
      </c>
      <c r="AE435" s="7">
        <v>0.206</v>
      </c>
      <c r="AF435" s="125">
        <v>0.17533333333333334</v>
      </c>
    </row>
    <row r="436" spans="2:32" ht="12.75">
      <c r="B436" s="110">
        <v>787</v>
      </c>
      <c r="C436" s="125">
        <v>0.4134</v>
      </c>
      <c r="D436" s="125">
        <v>0.5559</v>
      </c>
      <c r="E436" s="125">
        <v>0.1444</v>
      </c>
      <c r="F436" s="7">
        <v>0.1213</v>
      </c>
      <c r="G436" s="125">
        <v>0.1479</v>
      </c>
      <c r="H436" s="125">
        <v>0.09709</v>
      </c>
      <c r="R436" s="7">
        <v>0.435</v>
      </c>
      <c r="S436" s="7">
        <v>0.109</v>
      </c>
      <c r="T436" s="7">
        <v>0.074</v>
      </c>
      <c r="U436" s="7">
        <v>0.067</v>
      </c>
      <c r="V436" s="7">
        <v>0.067</v>
      </c>
      <c r="W436" s="67">
        <v>0.06933333333333334</v>
      </c>
      <c r="X436" s="7">
        <v>0.122</v>
      </c>
      <c r="Y436" s="7">
        <v>0.195</v>
      </c>
      <c r="Z436" s="7">
        <v>0.182</v>
      </c>
      <c r="AA436" s="7">
        <v>0.216</v>
      </c>
      <c r="AB436" s="125">
        <v>0.21166666666666667</v>
      </c>
      <c r="AC436" s="7">
        <v>0.218</v>
      </c>
      <c r="AD436" s="125">
        <v>0.205</v>
      </c>
      <c r="AE436" s="7">
        <v>0.205</v>
      </c>
      <c r="AF436" s="125">
        <v>0.17600000000000002</v>
      </c>
    </row>
    <row r="437" spans="2:32" ht="12.75">
      <c r="B437" s="110">
        <v>788</v>
      </c>
      <c r="C437" s="125">
        <v>0.4157</v>
      </c>
      <c r="D437" s="125">
        <v>0.5591</v>
      </c>
      <c r="E437" s="125">
        <v>0.1492</v>
      </c>
      <c r="F437" s="7">
        <v>0.1259</v>
      </c>
      <c r="G437" s="125">
        <v>0.1551</v>
      </c>
      <c r="H437" s="125">
        <v>0.1016</v>
      </c>
      <c r="R437" s="7">
        <v>0.438</v>
      </c>
      <c r="S437" s="7">
        <v>0.114</v>
      </c>
      <c r="T437" s="7">
        <v>0.079</v>
      </c>
      <c r="U437" s="7">
        <v>0.07</v>
      </c>
      <c r="V437" s="7">
        <v>0.072</v>
      </c>
      <c r="W437" s="67">
        <v>0.07366666666666667</v>
      </c>
      <c r="X437" s="7">
        <v>0.124</v>
      </c>
      <c r="Y437" s="7">
        <v>0.199</v>
      </c>
      <c r="Z437" s="7">
        <v>0.184</v>
      </c>
      <c r="AA437" s="7">
        <v>0.22</v>
      </c>
      <c r="AB437" s="125">
        <v>0.2153333333333333</v>
      </c>
      <c r="AC437" s="7">
        <v>0.222</v>
      </c>
      <c r="AD437" s="125">
        <v>0.20933333333333334</v>
      </c>
      <c r="AE437" s="7">
        <v>0.207</v>
      </c>
      <c r="AF437" s="125">
        <v>0.17800000000000002</v>
      </c>
    </row>
    <row r="438" spans="2:32" ht="12.75">
      <c r="B438" s="110">
        <v>789</v>
      </c>
      <c r="C438" s="125">
        <v>0.4176</v>
      </c>
      <c r="D438" s="125">
        <v>0.561</v>
      </c>
      <c r="E438" s="125">
        <v>0.1546</v>
      </c>
      <c r="F438" s="7">
        <v>0.1307</v>
      </c>
      <c r="G438" s="125">
        <v>0.1626</v>
      </c>
      <c r="H438" s="125">
        <v>0.1063</v>
      </c>
      <c r="R438" s="7">
        <v>0.441</v>
      </c>
      <c r="S438" s="7">
        <v>0.119</v>
      </c>
      <c r="T438" s="7">
        <v>0.083</v>
      </c>
      <c r="U438" s="7">
        <v>0.074</v>
      </c>
      <c r="V438" s="7">
        <v>0.075</v>
      </c>
      <c r="W438" s="67">
        <v>0.07733333333333332</v>
      </c>
      <c r="X438" s="7">
        <v>0.126</v>
      </c>
      <c r="Y438" s="7">
        <v>0.204</v>
      </c>
      <c r="Z438" s="7">
        <v>0.187</v>
      </c>
      <c r="AA438" s="7">
        <v>0.225</v>
      </c>
      <c r="AB438" s="125">
        <v>0.21966666666666668</v>
      </c>
      <c r="AC438" s="7">
        <v>0.227</v>
      </c>
      <c r="AD438" s="125">
        <v>0.21366666666666667</v>
      </c>
      <c r="AE438" s="7">
        <v>0.21</v>
      </c>
      <c r="AF438" s="125">
        <v>0.18033333333333335</v>
      </c>
    </row>
    <row r="439" spans="2:32" ht="12.75">
      <c r="B439" s="110">
        <v>790</v>
      </c>
      <c r="C439" s="125">
        <v>0.4196</v>
      </c>
      <c r="D439" s="125">
        <v>0.564</v>
      </c>
      <c r="E439" s="125">
        <v>0.159</v>
      </c>
      <c r="F439" s="7">
        <v>0.1352</v>
      </c>
      <c r="G439" s="125">
        <v>0.1699</v>
      </c>
      <c r="H439" s="125">
        <v>0.1106</v>
      </c>
      <c r="R439" s="7">
        <v>0.445</v>
      </c>
      <c r="S439" s="7">
        <v>0.125</v>
      </c>
      <c r="T439" s="7">
        <v>0.087</v>
      </c>
      <c r="U439" s="7">
        <v>0.077</v>
      </c>
      <c r="V439" s="7">
        <v>0.077</v>
      </c>
      <c r="W439" s="67">
        <v>0.08033333333333333</v>
      </c>
      <c r="X439" s="7">
        <v>0.129</v>
      </c>
      <c r="Y439" s="7">
        <v>0.21</v>
      </c>
      <c r="Z439" s="7">
        <v>0.19</v>
      </c>
      <c r="AA439" s="7">
        <v>0.228</v>
      </c>
      <c r="AB439" s="125">
        <v>0.22366666666666668</v>
      </c>
      <c r="AC439" s="7">
        <v>0.232</v>
      </c>
      <c r="AD439" s="125">
        <v>0.219</v>
      </c>
      <c r="AE439" s="7">
        <v>0.213</v>
      </c>
      <c r="AF439" s="125">
        <v>0.18266666666666667</v>
      </c>
    </row>
    <row r="440" spans="2:32" ht="12.75">
      <c r="B440" s="110">
        <v>791</v>
      </c>
      <c r="C440" s="125"/>
      <c r="D440" s="125"/>
      <c r="E440" s="125"/>
      <c r="F440" s="125"/>
      <c r="G440" s="125"/>
      <c r="H440" s="125"/>
      <c r="R440" s="7">
        <v>0.448</v>
      </c>
      <c r="S440" s="7">
        <v>0.131</v>
      </c>
      <c r="T440" s="7">
        <v>0.091</v>
      </c>
      <c r="U440" s="7">
        <v>0.081</v>
      </c>
      <c r="V440" s="7">
        <v>0.08</v>
      </c>
      <c r="W440" s="67">
        <v>0.084</v>
      </c>
      <c r="X440" s="7">
        <v>0.131</v>
      </c>
      <c r="Y440" s="7">
        <v>0.216</v>
      </c>
      <c r="Z440" s="7">
        <v>0.192</v>
      </c>
      <c r="AA440" s="7">
        <v>0.23</v>
      </c>
      <c r="AB440" s="125">
        <v>0.22633333333333336</v>
      </c>
      <c r="AC440" s="7">
        <v>0.237</v>
      </c>
      <c r="AD440" s="125">
        <v>0.22233333333333336</v>
      </c>
      <c r="AE440" s="7">
        <v>0.215</v>
      </c>
      <c r="AF440" s="125">
        <v>0.18433333333333335</v>
      </c>
    </row>
    <row r="441" spans="2:32" ht="12.75">
      <c r="B441" s="110">
        <v>792</v>
      </c>
      <c r="C441" s="125"/>
      <c r="D441" s="125"/>
      <c r="E441" s="125"/>
      <c r="F441" s="125"/>
      <c r="G441" s="125"/>
      <c r="H441" s="125"/>
      <c r="R441" s="7">
        <v>0.449</v>
      </c>
      <c r="S441" s="7">
        <v>0.136</v>
      </c>
      <c r="T441" s="7">
        <v>0.095</v>
      </c>
      <c r="U441" s="7">
        <v>0.086</v>
      </c>
      <c r="V441" s="7">
        <v>0.084</v>
      </c>
      <c r="W441" s="67">
        <v>0.08833333333333333</v>
      </c>
      <c r="X441" s="7">
        <v>0.134</v>
      </c>
      <c r="Y441" s="7">
        <v>0.222</v>
      </c>
      <c r="Z441" s="7">
        <v>0.194</v>
      </c>
      <c r="AA441" s="7">
        <v>0.232</v>
      </c>
      <c r="AB441" s="125">
        <v>0.22899999999999998</v>
      </c>
      <c r="AC441" s="7">
        <v>0.24</v>
      </c>
      <c r="AD441" s="125">
        <v>0.22566666666666668</v>
      </c>
      <c r="AE441" s="7">
        <v>0.216</v>
      </c>
      <c r="AF441" s="125">
        <v>0.18633333333333335</v>
      </c>
    </row>
    <row r="442" spans="2:32" ht="12.75">
      <c r="B442" s="110">
        <v>793</v>
      </c>
      <c r="C442" s="125"/>
      <c r="D442" s="125"/>
      <c r="E442" s="125"/>
      <c r="F442" s="125"/>
      <c r="G442" s="125"/>
      <c r="H442" s="125"/>
      <c r="R442" s="7">
        <v>0.452</v>
      </c>
      <c r="S442" s="7">
        <v>0.141</v>
      </c>
      <c r="T442" s="7">
        <v>0.099</v>
      </c>
      <c r="U442" s="7">
        <v>0.091</v>
      </c>
      <c r="V442" s="7">
        <v>0.088</v>
      </c>
      <c r="W442" s="67">
        <v>0.09266666666666667</v>
      </c>
      <c r="X442" s="7">
        <v>0.138</v>
      </c>
      <c r="Y442" s="7">
        <v>0.226</v>
      </c>
      <c r="Z442" s="7">
        <v>0.197</v>
      </c>
      <c r="AA442" s="7">
        <v>0.235</v>
      </c>
      <c r="AB442" s="125">
        <v>0.23166666666666666</v>
      </c>
      <c r="AC442" s="7">
        <v>0.244</v>
      </c>
      <c r="AD442" s="125">
        <v>0.23</v>
      </c>
      <c r="AE442" s="7">
        <v>0.219</v>
      </c>
      <c r="AF442" s="125">
        <v>0.18866666666666668</v>
      </c>
    </row>
    <row r="443" spans="2:32" ht="12.75">
      <c r="B443" s="110">
        <v>794</v>
      </c>
      <c r="C443" s="125"/>
      <c r="D443" s="125"/>
      <c r="E443" s="125"/>
      <c r="F443" s="125"/>
      <c r="G443" s="125"/>
      <c r="H443" s="125"/>
      <c r="R443" s="7">
        <v>0.454</v>
      </c>
      <c r="S443" s="7">
        <v>0.146</v>
      </c>
      <c r="T443" s="7">
        <v>0.104</v>
      </c>
      <c r="U443" s="7">
        <v>0.094</v>
      </c>
      <c r="V443" s="7">
        <v>0.092</v>
      </c>
      <c r="W443" s="67">
        <v>0.09666666666666668</v>
      </c>
      <c r="X443" s="7">
        <v>0.14</v>
      </c>
      <c r="Y443" s="7">
        <v>0.23</v>
      </c>
      <c r="Z443" s="7">
        <v>0.199</v>
      </c>
      <c r="AA443" s="7">
        <v>0.238</v>
      </c>
      <c r="AB443" s="125">
        <v>0.23399999999999999</v>
      </c>
      <c r="AC443" s="7">
        <v>0.251</v>
      </c>
      <c r="AD443" s="125">
        <v>0.23566666666666666</v>
      </c>
      <c r="AE443" s="7">
        <v>0.224</v>
      </c>
      <c r="AF443" s="125">
        <v>0.19166666666666668</v>
      </c>
    </row>
    <row r="444" spans="2:32" ht="12.75">
      <c r="B444" s="110">
        <v>795</v>
      </c>
      <c r="C444" s="125"/>
      <c r="D444" s="125"/>
      <c r="E444" s="125"/>
      <c r="F444" s="125"/>
      <c r="G444" s="125"/>
      <c r="H444" s="125"/>
      <c r="R444" s="7">
        <v>0.457</v>
      </c>
      <c r="S444" s="7">
        <v>0.152</v>
      </c>
      <c r="T444" s="7">
        <v>0.109</v>
      </c>
      <c r="U444" s="7">
        <v>0.098</v>
      </c>
      <c r="V444" s="7">
        <v>0.096</v>
      </c>
      <c r="W444" s="67">
        <v>0.10100000000000002</v>
      </c>
      <c r="X444" s="7">
        <v>0.14</v>
      </c>
      <c r="Y444" s="7">
        <v>0.235</v>
      </c>
      <c r="Z444" s="7">
        <v>0.199</v>
      </c>
      <c r="AA444" s="7">
        <v>0.241</v>
      </c>
      <c r="AB444" s="125">
        <v>0.2373333333333333</v>
      </c>
      <c r="AC444" s="7">
        <v>0.257</v>
      </c>
      <c r="AD444" s="125">
        <v>0.241</v>
      </c>
      <c r="AE444" s="7">
        <v>0.228</v>
      </c>
      <c r="AF444" s="125">
        <v>0.19466666666666668</v>
      </c>
    </row>
    <row r="445" spans="2:32" ht="12.75">
      <c r="B445" s="110">
        <v>796</v>
      </c>
      <c r="C445" s="125"/>
      <c r="D445" s="125"/>
      <c r="E445" s="125"/>
      <c r="F445" s="125"/>
      <c r="G445" s="125"/>
      <c r="H445" s="125"/>
      <c r="R445" s="7">
        <v>0.461</v>
      </c>
      <c r="S445" s="7">
        <v>0.16</v>
      </c>
      <c r="T445" s="7">
        <v>0.114</v>
      </c>
      <c r="U445" s="7">
        <v>0.102</v>
      </c>
      <c r="V445" s="7">
        <v>0.101</v>
      </c>
      <c r="W445" s="67">
        <v>0.10566666666666667</v>
      </c>
      <c r="X445" s="7">
        <v>0.144</v>
      </c>
      <c r="Y445" s="7">
        <v>0.24</v>
      </c>
      <c r="Z445" s="7">
        <v>0.203</v>
      </c>
      <c r="AA445" s="7">
        <v>0.244</v>
      </c>
      <c r="AB445" s="125">
        <v>0.241</v>
      </c>
      <c r="AC445" s="7">
        <v>0.262</v>
      </c>
      <c r="AD445" s="125">
        <v>0.24566666666666667</v>
      </c>
      <c r="AE445" s="7">
        <v>0.232</v>
      </c>
      <c r="AF445" s="125">
        <v>0.19800000000000004</v>
      </c>
    </row>
    <row r="446" spans="2:32" ht="12.75">
      <c r="B446" s="110">
        <v>797</v>
      </c>
      <c r="C446" s="125"/>
      <c r="D446" s="125"/>
      <c r="E446" s="125"/>
      <c r="F446" s="125"/>
      <c r="G446" s="125"/>
      <c r="H446" s="125"/>
      <c r="R446" s="7">
        <v>0.465</v>
      </c>
      <c r="S446" s="7">
        <v>0.167</v>
      </c>
      <c r="T446" s="7">
        <v>0.119</v>
      </c>
      <c r="U446" s="7">
        <v>0.108</v>
      </c>
      <c r="V446" s="7">
        <v>0.106</v>
      </c>
      <c r="W446" s="67">
        <v>0.11099999999999999</v>
      </c>
      <c r="X446" s="7">
        <v>0.146</v>
      </c>
      <c r="Y446" s="7">
        <v>0.245</v>
      </c>
      <c r="Z446" s="7">
        <v>0.206</v>
      </c>
      <c r="AA446" s="7">
        <v>0.249</v>
      </c>
      <c r="AB446" s="125">
        <v>0.246</v>
      </c>
      <c r="AC446" s="7">
        <v>0.267</v>
      </c>
      <c r="AD446" s="125">
        <v>0.251</v>
      </c>
      <c r="AE446" s="7">
        <v>0.236</v>
      </c>
      <c r="AF446" s="125">
        <v>0.20333333333333334</v>
      </c>
    </row>
    <row r="447" spans="2:32" ht="12.75">
      <c r="B447" s="110">
        <v>798</v>
      </c>
      <c r="C447" s="125"/>
      <c r="D447" s="125"/>
      <c r="E447" s="125"/>
      <c r="F447" s="125"/>
      <c r="G447" s="125"/>
      <c r="H447" s="125"/>
      <c r="R447" s="7">
        <v>0.466</v>
      </c>
      <c r="S447" s="7">
        <v>0.174</v>
      </c>
      <c r="T447" s="7">
        <v>0.124</v>
      </c>
      <c r="U447" s="7">
        <v>0.113</v>
      </c>
      <c r="V447" s="7">
        <v>0.108</v>
      </c>
      <c r="W447" s="67">
        <v>0.115</v>
      </c>
      <c r="X447" s="7">
        <v>0.149</v>
      </c>
      <c r="Y447" s="7">
        <v>0.251</v>
      </c>
      <c r="Z447" s="7">
        <v>0.209</v>
      </c>
      <c r="AA447" s="7">
        <v>0.253</v>
      </c>
      <c r="AB447" s="125">
        <v>0.249</v>
      </c>
      <c r="AC447" s="7">
        <v>0.271</v>
      </c>
      <c r="AD447" s="125">
        <v>0.25466666666666665</v>
      </c>
      <c r="AE447" s="7">
        <v>0.239</v>
      </c>
      <c r="AF447" s="125">
        <v>0.207</v>
      </c>
    </row>
    <row r="448" spans="2:32" ht="12.75">
      <c r="B448" s="110">
        <v>799</v>
      </c>
      <c r="C448" s="125"/>
      <c r="D448" s="125"/>
      <c r="E448" s="125"/>
      <c r="F448" s="125"/>
      <c r="G448" s="125"/>
      <c r="H448" s="125"/>
      <c r="R448" s="7">
        <v>0.468</v>
      </c>
      <c r="S448" s="7">
        <v>0.18</v>
      </c>
      <c r="T448" s="7">
        <v>0.128</v>
      </c>
      <c r="U448" s="7">
        <v>0.118</v>
      </c>
      <c r="V448" s="7">
        <v>0.113</v>
      </c>
      <c r="W448" s="67">
        <v>0.11966666666666666</v>
      </c>
      <c r="X448" s="7">
        <v>0.153</v>
      </c>
      <c r="Y448" s="7">
        <v>0.256</v>
      </c>
      <c r="Z448" s="7">
        <v>0.213</v>
      </c>
      <c r="AA448" s="7">
        <v>0.256</v>
      </c>
      <c r="AB448" s="125">
        <v>0.25133333333333335</v>
      </c>
      <c r="AC448" s="7">
        <v>0.278</v>
      </c>
      <c r="AD448" s="125">
        <v>0.26033333333333336</v>
      </c>
      <c r="AE448" s="7">
        <v>0.243</v>
      </c>
      <c r="AF448" s="125">
        <v>0.21033333333333334</v>
      </c>
    </row>
    <row r="449" spans="2:32" ht="12.75">
      <c r="B449" s="110">
        <v>800</v>
      </c>
      <c r="C449" s="125"/>
      <c r="D449" s="125"/>
      <c r="E449" s="125"/>
      <c r="F449" s="125"/>
      <c r="G449" s="125"/>
      <c r="H449" s="125"/>
      <c r="R449" s="7">
        <v>0.471</v>
      </c>
      <c r="S449" s="7">
        <v>0.186</v>
      </c>
      <c r="T449" s="7">
        <v>0.134</v>
      </c>
      <c r="U449" s="7">
        <v>0.123</v>
      </c>
      <c r="V449" s="7">
        <v>0.118</v>
      </c>
      <c r="W449" s="67">
        <v>0.125</v>
      </c>
      <c r="X449" s="7">
        <v>0.155</v>
      </c>
      <c r="Y449" s="7">
        <v>0.26</v>
      </c>
      <c r="Z449" s="7">
        <v>0.215</v>
      </c>
      <c r="AA449" s="7">
        <v>0.258</v>
      </c>
      <c r="AB449" s="125">
        <v>0.254</v>
      </c>
      <c r="AC449" s="7">
        <v>0.285</v>
      </c>
      <c r="AD449" s="125">
        <v>0.266</v>
      </c>
      <c r="AE449" s="7">
        <v>0.248</v>
      </c>
      <c r="AF449" s="125">
        <v>0.2133333333333333</v>
      </c>
    </row>
    <row r="450" spans="2:32" ht="12.75">
      <c r="B450" s="110">
        <v>801</v>
      </c>
      <c r="C450" s="125"/>
      <c r="D450" s="125"/>
      <c r="E450" s="125"/>
      <c r="F450" s="125"/>
      <c r="G450" s="125"/>
      <c r="H450" s="125"/>
      <c r="R450" s="7">
        <v>0.472</v>
      </c>
      <c r="S450" s="7">
        <v>0.189</v>
      </c>
      <c r="T450" s="7">
        <v>0.139</v>
      </c>
      <c r="U450" s="7">
        <v>0.129</v>
      </c>
      <c r="V450" s="7">
        <v>0.121</v>
      </c>
      <c r="W450" s="67">
        <v>0.12966666666666668</v>
      </c>
      <c r="X450" s="7">
        <v>0.158</v>
      </c>
      <c r="Y450" s="7">
        <v>0.266</v>
      </c>
      <c r="Z450" s="7">
        <v>0.217</v>
      </c>
      <c r="AA450" s="7">
        <v>0.26</v>
      </c>
      <c r="AB450" s="125">
        <v>0.25666666666666665</v>
      </c>
      <c r="AC450" s="7">
        <v>0.29</v>
      </c>
      <c r="AD450" s="125">
        <v>0.26899999999999996</v>
      </c>
      <c r="AE450" s="7">
        <v>0.249</v>
      </c>
      <c r="AF450" s="125">
        <v>0.215</v>
      </c>
    </row>
    <row r="451" spans="2:32" ht="12.75">
      <c r="B451" s="110">
        <v>802</v>
      </c>
      <c r="C451" s="125"/>
      <c r="D451" s="125"/>
      <c r="E451" s="125"/>
      <c r="F451" s="125"/>
      <c r="G451" s="125"/>
      <c r="H451" s="125"/>
      <c r="R451" s="7">
        <v>0.474</v>
      </c>
      <c r="S451" s="7">
        <v>0.195</v>
      </c>
      <c r="T451" s="7">
        <v>0.144</v>
      </c>
      <c r="U451" s="7">
        <v>0.134</v>
      </c>
      <c r="V451" s="7">
        <v>0.125</v>
      </c>
      <c r="W451" s="67">
        <v>0.13433333333333333</v>
      </c>
      <c r="X451" s="7">
        <v>0.163</v>
      </c>
      <c r="Y451" s="7">
        <v>0.273</v>
      </c>
      <c r="Z451" s="7">
        <v>0.221</v>
      </c>
      <c r="AA451" s="7">
        <v>0.263</v>
      </c>
      <c r="AB451" s="125">
        <v>0.26</v>
      </c>
      <c r="AC451" s="7">
        <v>0.296</v>
      </c>
      <c r="AD451" s="125">
        <v>0.2746666666666666</v>
      </c>
      <c r="AE451" s="7">
        <v>0.251</v>
      </c>
      <c r="AF451" s="125">
        <v>0.21799999999999997</v>
      </c>
    </row>
    <row r="452" spans="2:32" ht="12.75">
      <c r="B452" s="110">
        <v>803</v>
      </c>
      <c r="C452" s="125"/>
      <c r="D452" s="125"/>
      <c r="E452" s="125"/>
      <c r="F452" s="125"/>
      <c r="G452" s="125"/>
      <c r="H452" s="125"/>
      <c r="R452" s="7">
        <v>0.477</v>
      </c>
      <c r="S452" s="7">
        <v>0.202</v>
      </c>
      <c r="T452" s="7">
        <v>0.151</v>
      </c>
      <c r="U452" s="7">
        <v>0.139</v>
      </c>
      <c r="V452" s="7">
        <v>0.131</v>
      </c>
      <c r="W452" s="67">
        <v>0.14033333333333334</v>
      </c>
      <c r="X452" s="7">
        <v>0.166</v>
      </c>
      <c r="Y452" s="7">
        <v>0.279</v>
      </c>
      <c r="Z452" s="7">
        <v>0.223</v>
      </c>
      <c r="AA452" s="7">
        <v>0.267</v>
      </c>
      <c r="AB452" s="125">
        <v>0.26266666666666666</v>
      </c>
      <c r="AC452" s="7">
        <v>0.301</v>
      </c>
      <c r="AD452" s="125">
        <v>0.27899999999999997</v>
      </c>
      <c r="AE452" s="7">
        <v>0.254</v>
      </c>
      <c r="AF452" s="125">
        <v>0.22033333333333335</v>
      </c>
    </row>
    <row r="453" spans="2:32" ht="12.75">
      <c r="B453" s="110">
        <v>804</v>
      </c>
      <c r="C453" s="125"/>
      <c r="D453" s="125"/>
      <c r="E453" s="125"/>
      <c r="F453" s="125"/>
      <c r="G453" s="125"/>
      <c r="H453" s="125"/>
      <c r="R453" s="7">
        <v>0.479</v>
      </c>
      <c r="S453" s="7">
        <v>0.208</v>
      </c>
      <c r="T453" s="7">
        <v>0.159</v>
      </c>
      <c r="U453" s="7">
        <v>0.144</v>
      </c>
      <c r="V453" s="7">
        <v>0.137</v>
      </c>
      <c r="W453" s="67">
        <v>0.14666666666666667</v>
      </c>
      <c r="X453" s="7">
        <v>0.168</v>
      </c>
      <c r="Y453" s="7">
        <v>0.282</v>
      </c>
      <c r="Z453" s="7">
        <v>0.226</v>
      </c>
      <c r="AA453" s="7">
        <v>0.272</v>
      </c>
      <c r="AB453" s="125">
        <v>0.2673333333333333</v>
      </c>
      <c r="AC453" s="7">
        <v>0.308</v>
      </c>
      <c r="AD453" s="125">
        <v>0.28600000000000003</v>
      </c>
      <c r="AE453" s="7">
        <v>0.262</v>
      </c>
      <c r="AF453" s="125">
        <v>0.22566666666666668</v>
      </c>
    </row>
    <row r="454" spans="2:32" ht="12.75">
      <c r="B454" s="110">
        <v>805</v>
      </c>
      <c r="C454" s="125"/>
      <c r="D454" s="125"/>
      <c r="E454" s="125"/>
      <c r="F454" s="125"/>
      <c r="G454" s="125"/>
      <c r="H454" s="125"/>
      <c r="R454" s="7">
        <v>0.479</v>
      </c>
      <c r="S454" s="7">
        <v>0.215</v>
      </c>
      <c r="T454" s="7">
        <v>0.164</v>
      </c>
      <c r="U454" s="7">
        <v>0.148</v>
      </c>
      <c r="V454" s="7">
        <v>0.141</v>
      </c>
      <c r="W454" s="67">
        <v>0.151</v>
      </c>
      <c r="X454" s="7">
        <v>0.17</v>
      </c>
      <c r="Y454" s="7">
        <v>0.285</v>
      </c>
      <c r="Z454" s="7">
        <v>0.225</v>
      </c>
      <c r="AA454" s="7">
        <v>0.277</v>
      </c>
      <c r="AB454" s="125">
        <v>0.27199999999999996</v>
      </c>
      <c r="AC454" s="7">
        <v>0.315</v>
      </c>
      <c r="AD454" s="125">
        <v>0.29233333333333333</v>
      </c>
      <c r="AE454" s="7">
        <v>0.267</v>
      </c>
      <c r="AF454" s="125">
        <v>0.23066666666666666</v>
      </c>
    </row>
    <row r="455" spans="2:32" ht="12.75">
      <c r="B455" s="110">
        <v>806</v>
      </c>
      <c r="C455" s="125"/>
      <c r="D455" s="125"/>
      <c r="E455" s="125"/>
      <c r="F455" s="125"/>
      <c r="G455" s="125"/>
      <c r="H455" s="125"/>
      <c r="R455" s="7">
        <v>0.482</v>
      </c>
      <c r="S455" s="7">
        <v>0.221</v>
      </c>
      <c r="T455" s="7">
        <v>0.167</v>
      </c>
      <c r="U455" s="7">
        <v>0.152</v>
      </c>
      <c r="V455" s="7">
        <v>0.143</v>
      </c>
      <c r="W455" s="67">
        <v>0.154</v>
      </c>
      <c r="X455" s="7">
        <v>0.17</v>
      </c>
      <c r="Y455" s="7">
        <v>0.288</v>
      </c>
      <c r="Z455" s="7">
        <v>0.227</v>
      </c>
      <c r="AA455" s="7">
        <v>0.279</v>
      </c>
      <c r="AB455" s="125">
        <v>0.275</v>
      </c>
      <c r="AC455" s="7">
        <v>0.322</v>
      </c>
      <c r="AD455" s="125">
        <v>0.2966666666666667</v>
      </c>
      <c r="AE455" s="7">
        <v>0.27</v>
      </c>
      <c r="AF455" s="125">
        <v>0.23399999999999999</v>
      </c>
    </row>
    <row r="456" spans="2:32" ht="12.75">
      <c r="B456" s="110">
        <v>807</v>
      </c>
      <c r="C456" s="125"/>
      <c r="D456" s="125"/>
      <c r="E456" s="125"/>
      <c r="F456" s="125"/>
      <c r="G456" s="125"/>
      <c r="H456" s="125"/>
      <c r="R456" s="7">
        <v>0.487</v>
      </c>
      <c r="S456" s="7">
        <v>0.227</v>
      </c>
      <c r="T456" s="7">
        <v>0.172</v>
      </c>
      <c r="U456" s="7">
        <v>0.157</v>
      </c>
      <c r="V456" s="7">
        <v>0.148</v>
      </c>
      <c r="W456" s="67">
        <v>0.159</v>
      </c>
      <c r="X456" s="7">
        <v>0.173</v>
      </c>
      <c r="Y456" s="7">
        <v>0.293</v>
      </c>
      <c r="Z456" s="7">
        <v>0.23</v>
      </c>
      <c r="AA456" s="7">
        <v>0.281</v>
      </c>
      <c r="AB456" s="125">
        <v>0.2773333333333334</v>
      </c>
      <c r="AC456" s="7">
        <v>0.329</v>
      </c>
      <c r="AD456" s="125">
        <v>0.302</v>
      </c>
      <c r="AE456" s="7">
        <v>0.273</v>
      </c>
      <c r="AF456" s="125">
        <v>0.23633333333333337</v>
      </c>
    </row>
    <row r="457" spans="2:32" ht="12.75">
      <c r="B457" s="110">
        <v>808</v>
      </c>
      <c r="C457" s="125"/>
      <c r="D457" s="125"/>
      <c r="E457" s="125"/>
      <c r="F457" s="125"/>
      <c r="G457" s="125"/>
      <c r="H457" s="125"/>
      <c r="R457" s="7">
        <v>0.49</v>
      </c>
      <c r="S457" s="7">
        <v>0.233</v>
      </c>
      <c r="T457" s="7">
        <v>0.177</v>
      </c>
      <c r="U457" s="7">
        <v>0.163</v>
      </c>
      <c r="V457" s="7">
        <v>0.151</v>
      </c>
      <c r="W457" s="67">
        <v>0.16366666666666665</v>
      </c>
      <c r="X457" s="7">
        <v>0.176</v>
      </c>
      <c r="Y457" s="7">
        <v>0.3</v>
      </c>
      <c r="Z457" s="7">
        <v>0.232</v>
      </c>
      <c r="AA457" s="7">
        <v>0.285</v>
      </c>
      <c r="AB457" s="125">
        <v>0.28</v>
      </c>
      <c r="AC457" s="7">
        <v>0.336</v>
      </c>
      <c r="AD457" s="125">
        <v>0.30833333333333335</v>
      </c>
      <c r="AE457" s="7">
        <v>0.277</v>
      </c>
      <c r="AF457" s="125">
        <v>0.24</v>
      </c>
    </row>
    <row r="458" spans="2:32" ht="12.75">
      <c r="B458" s="110">
        <v>809</v>
      </c>
      <c r="C458" s="125"/>
      <c r="D458" s="125"/>
      <c r="E458" s="125"/>
      <c r="F458" s="125"/>
      <c r="G458" s="125"/>
      <c r="H458" s="125"/>
      <c r="R458" s="7">
        <v>0.491</v>
      </c>
      <c r="S458" s="7">
        <v>0.238</v>
      </c>
      <c r="T458" s="7">
        <v>0.183</v>
      </c>
      <c r="U458" s="7">
        <v>0.168</v>
      </c>
      <c r="V458" s="7">
        <v>0.159</v>
      </c>
      <c r="W458" s="67">
        <v>0.17</v>
      </c>
      <c r="X458" s="7">
        <v>0.178</v>
      </c>
      <c r="Y458" s="7">
        <v>0.305</v>
      </c>
      <c r="Z458" s="7">
        <v>0.234</v>
      </c>
      <c r="AA458" s="7">
        <v>0.287</v>
      </c>
      <c r="AB458" s="125">
        <v>0.282</v>
      </c>
      <c r="AC458" s="7">
        <v>0.341</v>
      </c>
      <c r="AD458" s="125">
        <v>0.31233333333333335</v>
      </c>
      <c r="AE458" s="7">
        <v>0.282</v>
      </c>
      <c r="AF458" s="125">
        <v>0.2453333333333333</v>
      </c>
    </row>
    <row r="459" spans="2:32" ht="12.75">
      <c r="B459" s="110">
        <v>810</v>
      </c>
      <c r="C459" s="125"/>
      <c r="D459" s="125"/>
      <c r="E459" s="125"/>
      <c r="F459" s="125"/>
      <c r="G459" s="125"/>
      <c r="H459" s="125"/>
      <c r="R459" s="7">
        <v>0.491</v>
      </c>
      <c r="S459" s="7">
        <v>0.245</v>
      </c>
      <c r="T459" s="7">
        <v>0.189</v>
      </c>
      <c r="U459" s="7">
        <v>0.174</v>
      </c>
      <c r="V459" s="7">
        <v>0.166</v>
      </c>
      <c r="W459" s="67">
        <v>0.17633333333333334</v>
      </c>
      <c r="X459" s="7">
        <v>0.181</v>
      </c>
      <c r="Y459" s="7">
        <v>0.31</v>
      </c>
      <c r="Z459" s="7">
        <v>0.237</v>
      </c>
      <c r="AA459" s="7">
        <v>0.29</v>
      </c>
      <c r="AB459" s="125">
        <v>0.286</v>
      </c>
      <c r="AC459" s="7">
        <v>0.346</v>
      </c>
      <c r="AD459" s="125">
        <v>0.3176666666666667</v>
      </c>
      <c r="AE459" s="7">
        <v>0.288</v>
      </c>
      <c r="AF459" s="125">
        <v>0.24933333333333332</v>
      </c>
    </row>
    <row r="460" spans="2:32" ht="12.75">
      <c r="B460" s="110">
        <v>811</v>
      </c>
      <c r="C460" s="125"/>
      <c r="D460" s="125"/>
      <c r="E460" s="125"/>
      <c r="F460" s="125"/>
      <c r="G460" s="125"/>
      <c r="H460" s="125"/>
      <c r="R460" s="7">
        <v>0.492</v>
      </c>
      <c r="S460" s="7">
        <v>0.25</v>
      </c>
      <c r="T460" s="7">
        <v>0.194</v>
      </c>
      <c r="U460" s="7">
        <v>0.179</v>
      </c>
      <c r="V460" s="7">
        <v>0.169</v>
      </c>
      <c r="W460" s="67">
        <v>0.18066666666666667</v>
      </c>
      <c r="X460" s="7">
        <v>0.183</v>
      </c>
      <c r="Y460" s="7">
        <v>0.314</v>
      </c>
      <c r="Z460" s="7">
        <v>0.241</v>
      </c>
      <c r="AA460" s="7">
        <v>0.294</v>
      </c>
      <c r="AB460" s="125">
        <v>0.29</v>
      </c>
      <c r="AC460" s="7">
        <v>0.353</v>
      </c>
      <c r="AD460" s="125">
        <v>0.32466666666666666</v>
      </c>
      <c r="AE460" s="7">
        <v>0.291</v>
      </c>
      <c r="AF460" s="125">
        <v>0.25266666666666665</v>
      </c>
    </row>
    <row r="461" spans="2:32" ht="12.75">
      <c r="B461" s="110">
        <v>812</v>
      </c>
      <c r="C461" s="125"/>
      <c r="D461" s="125"/>
      <c r="E461" s="125"/>
      <c r="F461" s="125"/>
      <c r="G461" s="125"/>
      <c r="H461" s="125"/>
      <c r="R461" s="7">
        <v>0.491</v>
      </c>
      <c r="S461" s="7">
        <v>0.252</v>
      </c>
      <c r="T461" s="7">
        <v>0.2</v>
      </c>
      <c r="U461" s="7">
        <v>0.182</v>
      </c>
      <c r="V461" s="7">
        <v>0.17</v>
      </c>
      <c r="W461" s="67">
        <v>0.18400000000000002</v>
      </c>
      <c r="X461" s="7">
        <v>0.184</v>
      </c>
      <c r="Y461" s="7">
        <v>0.316</v>
      </c>
      <c r="Z461" s="7">
        <v>0.244</v>
      </c>
      <c r="AA461" s="7">
        <v>0.298</v>
      </c>
      <c r="AB461" s="125">
        <v>0.294</v>
      </c>
      <c r="AC461" s="7">
        <v>0.362</v>
      </c>
      <c r="AD461" s="125">
        <v>0.3333333333333333</v>
      </c>
      <c r="AE461" s="7">
        <v>0.297</v>
      </c>
      <c r="AF461" s="125">
        <v>0.25799999999999995</v>
      </c>
    </row>
    <row r="462" spans="2:32" ht="12.75">
      <c r="B462" s="110">
        <v>813</v>
      </c>
      <c r="C462" s="125"/>
      <c r="D462" s="125"/>
      <c r="E462" s="125"/>
      <c r="F462" s="125"/>
      <c r="G462" s="125"/>
      <c r="H462" s="125"/>
      <c r="R462" s="7">
        <v>0.492</v>
      </c>
      <c r="S462" s="7">
        <v>0.258</v>
      </c>
      <c r="T462" s="7">
        <v>0.206</v>
      </c>
      <c r="U462" s="7">
        <v>0.185</v>
      </c>
      <c r="V462" s="7">
        <v>0.175</v>
      </c>
      <c r="W462" s="67">
        <v>0.18866666666666668</v>
      </c>
      <c r="X462" s="7">
        <v>0.187</v>
      </c>
      <c r="Y462" s="7">
        <v>0.321</v>
      </c>
      <c r="Z462" s="7">
        <v>0.244</v>
      </c>
      <c r="AA462" s="7">
        <v>0.301</v>
      </c>
      <c r="AB462" s="125">
        <v>0.297</v>
      </c>
      <c r="AC462" s="7">
        <v>0.37</v>
      </c>
      <c r="AD462" s="125">
        <v>0.33933333333333326</v>
      </c>
      <c r="AE462" s="7">
        <v>0.302</v>
      </c>
      <c r="AF462" s="125">
        <v>0.26266666666666666</v>
      </c>
    </row>
    <row r="463" spans="2:32" ht="12.75">
      <c r="B463" s="110">
        <v>814</v>
      </c>
      <c r="C463" s="125"/>
      <c r="D463" s="125"/>
      <c r="E463" s="125"/>
      <c r="F463" s="125"/>
      <c r="G463" s="125"/>
      <c r="H463" s="125"/>
      <c r="R463" s="7">
        <v>0.495</v>
      </c>
      <c r="S463" s="7">
        <v>0.264</v>
      </c>
      <c r="T463" s="7">
        <v>0.211</v>
      </c>
      <c r="U463" s="7">
        <v>0.193</v>
      </c>
      <c r="V463" s="7">
        <v>0.18</v>
      </c>
      <c r="W463" s="67">
        <v>0.19466666666666668</v>
      </c>
      <c r="X463" s="7">
        <v>0.189</v>
      </c>
      <c r="Y463" s="7">
        <v>0.325</v>
      </c>
      <c r="Z463" s="7">
        <v>0.247</v>
      </c>
      <c r="AA463" s="7">
        <v>0.302</v>
      </c>
      <c r="AB463" s="125">
        <v>0.29833333333333334</v>
      </c>
      <c r="AC463" s="7">
        <v>0.376</v>
      </c>
      <c r="AD463" s="125">
        <v>0.3433333333333333</v>
      </c>
      <c r="AE463" s="7">
        <v>0.307</v>
      </c>
      <c r="AF463" s="125">
        <v>0.2663333333333333</v>
      </c>
    </row>
    <row r="464" spans="2:32" ht="12.75">
      <c r="B464" s="110">
        <v>815</v>
      </c>
      <c r="C464" s="125"/>
      <c r="D464" s="125"/>
      <c r="E464" s="125"/>
      <c r="F464" s="125"/>
      <c r="G464" s="125"/>
      <c r="H464" s="125"/>
      <c r="R464" s="7">
        <v>0.501</v>
      </c>
      <c r="S464" s="7">
        <v>0.27</v>
      </c>
      <c r="T464" s="7">
        <v>0.217</v>
      </c>
      <c r="U464" s="7">
        <v>0.2</v>
      </c>
      <c r="V464" s="7">
        <v>0.184</v>
      </c>
      <c r="W464" s="67">
        <v>0.20033333333333334</v>
      </c>
      <c r="X464" s="7">
        <v>0.193</v>
      </c>
      <c r="Y464" s="7">
        <v>0.333</v>
      </c>
      <c r="Z464" s="7">
        <v>0.252</v>
      </c>
      <c r="AA464" s="7">
        <v>0.306</v>
      </c>
      <c r="AB464" s="125">
        <v>0.3006666666666667</v>
      </c>
      <c r="AC464" s="7">
        <v>0.382</v>
      </c>
      <c r="AD464" s="125">
        <v>0.34766666666666673</v>
      </c>
      <c r="AE464" s="7">
        <v>0.311</v>
      </c>
      <c r="AF464" s="125">
        <v>0.27</v>
      </c>
    </row>
    <row r="465" spans="2:32" ht="12.75">
      <c r="B465" s="110">
        <v>816</v>
      </c>
      <c r="C465" s="125"/>
      <c r="D465" s="125"/>
      <c r="E465" s="125"/>
      <c r="F465" s="125"/>
      <c r="G465" s="125"/>
      <c r="H465" s="125"/>
      <c r="R465" s="7">
        <v>0.506</v>
      </c>
      <c r="S465" s="7">
        <v>0.277</v>
      </c>
      <c r="T465" s="7">
        <v>0.224</v>
      </c>
      <c r="U465" s="7">
        <v>0.205</v>
      </c>
      <c r="V465" s="7">
        <v>0.189</v>
      </c>
      <c r="W465" s="67">
        <v>0.206</v>
      </c>
      <c r="X465" s="7">
        <v>0.198</v>
      </c>
      <c r="Y465" s="7">
        <v>0.341</v>
      </c>
      <c r="Z465" s="7">
        <v>0.254</v>
      </c>
      <c r="AA465" s="7">
        <v>0.312</v>
      </c>
      <c r="AB465" s="125">
        <v>0.30433333333333334</v>
      </c>
      <c r="AC465" s="7">
        <v>0.389</v>
      </c>
      <c r="AD465" s="125">
        <v>0.35333333333333333</v>
      </c>
      <c r="AE465" s="7">
        <v>0.316</v>
      </c>
      <c r="AF465" s="125">
        <v>0.27466666666666667</v>
      </c>
    </row>
    <row r="466" spans="2:32" ht="12.75">
      <c r="B466" s="110">
        <v>817</v>
      </c>
      <c r="C466" s="125"/>
      <c r="D466" s="125"/>
      <c r="E466" s="125"/>
      <c r="F466" s="125"/>
      <c r="G466" s="125"/>
      <c r="H466" s="125"/>
      <c r="R466" s="7">
        <v>0.505</v>
      </c>
      <c r="S466" s="7">
        <v>0.28</v>
      </c>
      <c r="T466" s="7">
        <v>0.227</v>
      </c>
      <c r="U466" s="7">
        <v>0.205</v>
      </c>
      <c r="V466" s="7">
        <v>0.193</v>
      </c>
      <c r="W466" s="67">
        <v>0.20833333333333334</v>
      </c>
      <c r="X466" s="7">
        <v>0.198</v>
      </c>
      <c r="Y466" s="7">
        <v>0.343</v>
      </c>
      <c r="Z466" s="7">
        <v>0.255</v>
      </c>
      <c r="AA466" s="7">
        <v>0.317</v>
      </c>
      <c r="AB466" s="125">
        <v>0.309</v>
      </c>
      <c r="AC466" s="7">
        <v>0.396</v>
      </c>
      <c r="AD466" s="125">
        <v>0.35966666666666663</v>
      </c>
      <c r="AE466" s="7">
        <v>0.321</v>
      </c>
      <c r="AF466" s="125">
        <v>0.281</v>
      </c>
    </row>
    <row r="467" spans="2:32" ht="12.75">
      <c r="B467" s="110">
        <v>818</v>
      </c>
      <c r="C467" s="125"/>
      <c r="D467" s="125"/>
      <c r="E467" s="125"/>
      <c r="F467" s="125"/>
      <c r="G467" s="125"/>
      <c r="H467" s="125"/>
      <c r="R467" s="7">
        <v>0.503</v>
      </c>
      <c r="S467" s="7">
        <v>0.285</v>
      </c>
      <c r="T467" s="7">
        <v>0.23</v>
      </c>
      <c r="U467" s="7">
        <v>0.21</v>
      </c>
      <c r="V467" s="7">
        <v>0.197</v>
      </c>
      <c r="W467" s="67">
        <v>0.21233333333333335</v>
      </c>
      <c r="X467" s="7">
        <v>0.201</v>
      </c>
      <c r="Y467" s="7">
        <v>0.346</v>
      </c>
      <c r="Z467" s="7">
        <v>0.257</v>
      </c>
      <c r="AA467" s="7">
        <v>0.319</v>
      </c>
      <c r="AB467" s="125">
        <v>0.312</v>
      </c>
      <c r="AC467" s="7">
        <v>0.402</v>
      </c>
      <c r="AD467" s="125">
        <v>0.3666666666666667</v>
      </c>
      <c r="AE467" s="7">
        <v>0.326</v>
      </c>
      <c r="AF467" s="125">
        <v>0.2856666666666667</v>
      </c>
    </row>
    <row r="468" spans="2:32" ht="12.75">
      <c r="B468" s="110">
        <v>819</v>
      </c>
      <c r="C468" s="125"/>
      <c r="D468" s="125"/>
      <c r="E468" s="125"/>
      <c r="F468" s="125"/>
      <c r="G468" s="125"/>
      <c r="H468" s="125"/>
      <c r="R468" s="7">
        <v>0.504</v>
      </c>
      <c r="S468" s="7">
        <v>0.292</v>
      </c>
      <c r="T468" s="7">
        <v>0.238</v>
      </c>
      <c r="U468" s="7">
        <v>0.217</v>
      </c>
      <c r="V468" s="7">
        <v>0.201</v>
      </c>
      <c r="W468" s="67">
        <v>0.21866666666666665</v>
      </c>
      <c r="X468" s="7">
        <v>0.203</v>
      </c>
      <c r="Y468" s="7">
        <v>0.351</v>
      </c>
      <c r="Z468" s="7">
        <v>0.264</v>
      </c>
      <c r="AA468" s="7">
        <v>0.318</v>
      </c>
      <c r="AB468" s="125">
        <v>0.312</v>
      </c>
      <c r="AC468" s="7">
        <v>0.405</v>
      </c>
      <c r="AD468" s="125">
        <v>0.37133333333333335</v>
      </c>
      <c r="AE468" s="7">
        <v>0.333</v>
      </c>
      <c r="AF468" s="125">
        <v>0.289</v>
      </c>
    </row>
    <row r="469" spans="2:32" ht="12.75">
      <c r="B469" s="110">
        <v>820</v>
      </c>
      <c r="C469" s="125"/>
      <c r="D469" s="125"/>
      <c r="E469" s="125"/>
      <c r="F469" s="125"/>
      <c r="G469" s="125"/>
      <c r="H469" s="125"/>
      <c r="R469" s="7">
        <v>0.508</v>
      </c>
      <c r="S469" s="7">
        <v>0.295</v>
      </c>
      <c r="T469" s="7">
        <v>0.243</v>
      </c>
      <c r="U469" s="7">
        <v>0.222</v>
      </c>
      <c r="V469" s="7">
        <v>0.208</v>
      </c>
      <c r="W469" s="67">
        <v>0.2243333333333333</v>
      </c>
      <c r="X469" s="7">
        <v>0.203</v>
      </c>
      <c r="Y469" s="7">
        <v>0.356</v>
      </c>
      <c r="Z469" s="7">
        <v>0.268</v>
      </c>
      <c r="AA469" s="7">
        <v>0.322</v>
      </c>
      <c r="AB469" s="125">
        <v>0.31666666666666665</v>
      </c>
      <c r="AC469" s="7">
        <v>0.415</v>
      </c>
      <c r="AD469" s="125">
        <v>0.377</v>
      </c>
      <c r="AE469" s="7">
        <v>0.338</v>
      </c>
      <c r="AF469" s="125">
        <v>0.29333333333333333</v>
      </c>
    </row>
    <row r="470" spans="2:32" ht="12.75">
      <c r="B470" s="110">
        <v>821</v>
      </c>
      <c r="C470" s="125"/>
      <c r="D470" s="125"/>
      <c r="E470" s="125"/>
      <c r="F470" s="125"/>
      <c r="G470" s="125"/>
      <c r="H470" s="125"/>
      <c r="R470" s="7">
        <v>0.512</v>
      </c>
      <c r="S470" s="7">
        <v>0.3</v>
      </c>
      <c r="T470" s="7">
        <v>0.247</v>
      </c>
      <c r="U470" s="7">
        <v>0.225</v>
      </c>
      <c r="V470" s="7">
        <v>0.211</v>
      </c>
      <c r="W470" s="67">
        <v>0.22766666666666666</v>
      </c>
      <c r="X470" s="7">
        <v>0.207</v>
      </c>
      <c r="Y470" s="7">
        <v>0.36</v>
      </c>
      <c r="Z470" s="7">
        <v>0.267</v>
      </c>
      <c r="AA470" s="7">
        <v>0.325</v>
      </c>
      <c r="AB470" s="125">
        <v>0.3196666666666667</v>
      </c>
      <c r="AC470" s="7">
        <v>0.424</v>
      </c>
      <c r="AD470" s="125">
        <v>0.38233333333333336</v>
      </c>
      <c r="AE470" s="7">
        <v>0.34</v>
      </c>
      <c r="AF470" s="125">
        <v>0.29633333333333334</v>
      </c>
    </row>
    <row r="471" spans="2:32" ht="12.75">
      <c r="B471" s="110">
        <v>822</v>
      </c>
      <c r="C471" s="125"/>
      <c r="D471" s="125"/>
      <c r="E471" s="125"/>
      <c r="F471" s="125"/>
      <c r="G471" s="125"/>
      <c r="H471" s="125"/>
      <c r="R471" s="7">
        <v>0.512</v>
      </c>
      <c r="S471" s="7">
        <v>0.306</v>
      </c>
      <c r="T471" s="7">
        <v>0.253</v>
      </c>
      <c r="U471" s="7">
        <v>0.231</v>
      </c>
      <c r="V471" s="7">
        <v>0.212</v>
      </c>
      <c r="W471" s="67">
        <v>0.23199999999999998</v>
      </c>
      <c r="X471" s="7">
        <v>0.209</v>
      </c>
      <c r="Y471" s="7">
        <v>0.362</v>
      </c>
      <c r="Z471" s="7">
        <v>0.269</v>
      </c>
      <c r="AA471" s="7">
        <v>0.325</v>
      </c>
      <c r="AB471" s="125">
        <v>0.3203333333333333</v>
      </c>
      <c r="AC471" s="7">
        <v>0.431</v>
      </c>
      <c r="AD471" s="125">
        <v>0.38966666666666666</v>
      </c>
      <c r="AE471" s="7">
        <v>0.343</v>
      </c>
      <c r="AF471" s="125">
        <v>0.30033333333333334</v>
      </c>
    </row>
    <row r="472" spans="2:32" ht="12.75">
      <c r="B472" s="110">
        <v>823</v>
      </c>
      <c r="C472" s="125"/>
      <c r="D472" s="125"/>
      <c r="E472" s="125"/>
      <c r="F472" s="125"/>
      <c r="G472" s="125"/>
      <c r="H472" s="125"/>
      <c r="R472" s="7">
        <v>0.511</v>
      </c>
      <c r="S472" s="7">
        <v>0.313</v>
      </c>
      <c r="T472" s="7">
        <v>0.257</v>
      </c>
      <c r="U472" s="7">
        <v>0.237</v>
      </c>
      <c r="V472" s="7">
        <v>0.218</v>
      </c>
      <c r="W472" s="67">
        <v>0.2373333333333333</v>
      </c>
      <c r="X472" s="7">
        <v>0.21</v>
      </c>
      <c r="Y472" s="7">
        <v>0.368</v>
      </c>
      <c r="Z472" s="7">
        <v>0.273</v>
      </c>
      <c r="AA472" s="7">
        <v>0.328</v>
      </c>
      <c r="AB472" s="125">
        <v>0.32433333333333336</v>
      </c>
      <c r="AC472" s="7">
        <v>0.438</v>
      </c>
      <c r="AD472" s="125">
        <v>0.397</v>
      </c>
      <c r="AE472" s="7">
        <v>0.352</v>
      </c>
      <c r="AF472" s="125">
        <v>0.30633333333333335</v>
      </c>
    </row>
    <row r="473" spans="2:32" ht="12.75">
      <c r="B473" s="110">
        <v>824</v>
      </c>
      <c r="C473" s="125"/>
      <c r="D473" s="125"/>
      <c r="E473" s="125"/>
      <c r="F473" s="125"/>
      <c r="G473" s="125"/>
      <c r="H473" s="125"/>
      <c r="R473" s="7">
        <v>0.512</v>
      </c>
      <c r="S473" s="7">
        <v>0.317</v>
      </c>
      <c r="T473" s="7">
        <v>0.259</v>
      </c>
      <c r="U473" s="7">
        <v>0.239</v>
      </c>
      <c r="V473" s="7">
        <v>0.224</v>
      </c>
      <c r="W473" s="67">
        <v>0.24066666666666667</v>
      </c>
      <c r="X473" s="7">
        <v>0.215</v>
      </c>
      <c r="Y473" s="7">
        <v>0.372</v>
      </c>
      <c r="Z473" s="7">
        <v>0.276</v>
      </c>
      <c r="AA473" s="7">
        <v>0.334</v>
      </c>
      <c r="AB473" s="125">
        <v>0.3276666666666666</v>
      </c>
      <c r="AC473" s="7">
        <v>0.444</v>
      </c>
      <c r="AD473" s="125">
        <v>0.4013333333333333</v>
      </c>
      <c r="AE473" s="7">
        <v>0.358</v>
      </c>
      <c r="AF473" s="125">
        <v>0.31133333333333335</v>
      </c>
    </row>
    <row r="474" spans="2:32" ht="12.75">
      <c r="B474" s="110">
        <v>825</v>
      </c>
      <c r="C474" s="125"/>
      <c r="D474" s="125"/>
      <c r="E474" s="125"/>
      <c r="F474" s="125"/>
      <c r="G474" s="125"/>
      <c r="H474" s="125"/>
      <c r="R474" s="7">
        <v>0.515</v>
      </c>
      <c r="S474" s="7">
        <v>0.322</v>
      </c>
      <c r="T474" s="7">
        <v>0.263</v>
      </c>
      <c r="U474" s="7">
        <v>0.243</v>
      </c>
      <c r="V474" s="7">
        <v>0.231</v>
      </c>
      <c r="W474" s="67">
        <v>0.24566666666666667</v>
      </c>
      <c r="X474" s="7">
        <v>0.219</v>
      </c>
      <c r="Y474" s="7">
        <v>0.376</v>
      </c>
      <c r="Z474" s="7">
        <v>0.28</v>
      </c>
      <c r="AA474" s="7">
        <v>0.337</v>
      </c>
      <c r="AB474" s="125">
        <v>0.33099999999999996</v>
      </c>
      <c r="AC474" s="7">
        <v>0.451</v>
      </c>
      <c r="AD474" s="125">
        <v>0.4056666666666667</v>
      </c>
      <c r="AE474" s="7">
        <v>0.362</v>
      </c>
      <c r="AF474" s="125">
        <v>0.3173333333333333</v>
      </c>
    </row>
    <row r="475" spans="2:32" ht="12.75">
      <c r="B475" s="110">
        <v>826</v>
      </c>
      <c r="C475" s="125"/>
      <c r="D475" s="125"/>
      <c r="E475" s="125"/>
      <c r="F475" s="125"/>
      <c r="G475" s="125"/>
      <c r="H475" s="125"/>
      <c r="R475" s="7">
        <v>0.515</v>
      </c>
      <c r="S475" s="7">
        <v>0.325</v>
      </c>
      <c r="T475" s="7">
        <v>0.269</v>
      </c>
      <c r="U475" s="7">
        <v>0.249</v>
      </c>
      <c r="V475" s="7">
        <v>0.236</v>
      </c>
      <c r="W475" s="67">
        <v>0.25133333333333335</v>
      </c>
      <c r="X475" s="7">
        <v>0.22</v>
      </c>
      <c r="Y475" s="7">
        <v>0.383</v>
      </c>
      <c r="Z475" s="7">
        <v>0.281</v>
      </c>
      <c r="AA475" s="7">
        <v>0.34</v>
      </c>
      <c r="AB475" s="125">
        <v>0.33266666666666667</v>
      </c>
      <c r="AC475" s="7">
        <v>0.457</v>
      </c>
      <c r="AD475" s="125">
        <v>0.4116666666666667</v>
      </c>
      <c r="AE475" s="7">
        <v>0.367</v>
      </c>
      <c r="AF475" s="125">
        <v>0.323</v>
      </c>
    </row>
    <row r="476" spans="2:32" ht="12.75">
      <c r="B476" s="110">
        <v>827</v>
      </c>
      <c r="C476" s="125"/>
      <c r="D476" s="125"/>
      <c r="E476" s="125"/>
      <c r="F476" s="125"/>
      <c r="G476" s="125"/>
      <c r="H476" s="125"/>
      <c r="R476" s="7">
        <v>0.516</v>
      </c>
      <c r="S476" s="7">
        <v>0.327</v>
      </c>
      <c r="T476" s="7">
        <v>0.279</v>
      </c>
      <c r="U476" s="7">
        <v>0.255</v>
      </c>
      <c r="V476" s="7">
        <v>0.24</v>
      </c>
      <c r="W476" s="67">
        <v>0.258</v>
      </c>
      <c r="X476" s="7">
        <v>0.224</v>
      </c>
      <c r="Y476" s="7">
        <v>0.386</v>
      </c>
      <c r="Z476" s="7">
        <v>0.283</v>
      </c>
      <c r="AA476" s="7">
        <v>0.342</v>
      </c>
      <c r="AB476" s="125">
        <v>0.335</v>
      </c>
      <c r="AC476" s="7">
        <v>0.462</v>
      </c>
      <c r="AD476" s="125">
        <v>0.418</v>
      </c>
      <c r="AE476" s="7">
        <v>0.37</v>
      </c>
      <c r="AF476" s="125">
        <v>0.3253333333333333</v>
      </c>
    </row>
    <row r="477" spans="2:32" ht="12.75">
      <c r="B477" s="110">
        <v>828</v>
      </c>
      <c r="C477" s="125"/>
      <c r="D477" s="125"/>
      <c r="E477" s="125"/>
      <c r="F477" s="125"/>
      <c r="G477" s="125"/>
      <c r="H477" s="125"/>
      <c r="R477" s="7">
        <v>0.519</v>
      </c>
      <c r="S477" s="7">
        <v>0.333</v>
      </c>
      <c r="T477" s="7">
        <v>0.285</v>
      </c>
      <c r="U477" s="7">
        <v>0.261</v>
      </c>
      <c r="V477" s="7">
        <v>0.244</v>
      </c>
      <c r="W477" s="67">
        <v>0.26333333333333336</v>
      </c>
      <c r="X477" s="7">
        <v>0.228</v>
      </c>
      <c r="Y477" s="7">
        <v>0.39</v>
      </c>
      <c r="Z477" s="7">
        <v>0.288</v>
      </c>
      <c r="AA477" s="7">
        <v>0.345</v>
      </c>
      <c r="AB477" s="125">
        <v>0.3383333333333333</v>
      </c>
      <c r="AC477" s="7">
        <v>0.467</v>
      </c>
      <c r="AD477" s="125">
        <v>0.425</v>
      </c>
      <c r="AE477" s="7">
        <v>0.375</v>
      </c>
      <c r="AF477" s="125">
        <v>0.328</v>
      </c>
    </row>
    <row r="478" spans="2:32" ht="12.75">
      <c r="B478" s="110">
        <v>829</v>
      </c>
      <c r="C478" s="125"/>
      <c r="D478" s="125"/>
      <c r="E478" s="125"/>
      <c r="F478" s="125"/>
      <c r="G478" s="125"/>
      <c r="H478" s="125"/>
      <c r="R478" s="7">
        <v>0.523</v>
      </c>
      <c r="S478" s="7">
        <v>0.34</v>
      </c>
      <c r="T478" s="7">
        <v>0.288</v>
      </c>
      <c r="U478" s="7">
        <v>0.266</v>
      </c>
      <c r="V478" s="7">
        <v>0.247</v>
      </c>
      <c r="W478" s="67">
        <v>0.267</v>
      </c>
      <c r="X478" s="7">
        <v>0.231</v>
      </c>
      <c r="Y478" s="7">
        <v>0.394</v>
      </c>
      <c r="Z478" s="7">
        <v>0.287</v>
      </c>
      <c r="AA478" s="7">
        <v>0.353</v>
      </c>
      <c r="AB478" s="125">
        <v>0.3436666666666666</v>
      </c>
      <c r="AC478" s="7">
        <v>0.478</v>
      </c>
      <c r="AD478" s="125">
        <v>0.4343333333333333</v>
      </c>
      <c r="AE478" s="7">
        <v>0.385</v>
      </c>
      <c r="AF478" s="125">
        <v>0.335</v>
      </c>
    </row>
    <row r="479" spans="2:32" ht="12.75">
      <c r="B479" s="110">
        <v>830</v>
      </c>
      <c r="C479" s="125"/>
      <c r="D479" s="125"/>
      <c r="E479" s="125"/>
      <c r="F479" s="125"/>
      <c r="G479" s="125"/>
      <c r="H479" s="125"/>
      <c r="R479" s="7">
        <v>0.524</v>
      </c>
      <c r="S479" s="7">
        <v>0.344</v>
      </c>
      <c r="T479" s="7">
        <v>0.291</v>
      </c>
      <c r="U479" s="7">
        <v>0.268</v>
      </c>
      <c r="V479" s="7">
        <v>0.247</v>
      </c>
      <c r="W479" s="67">
        <v>0.26866666666666666</v>
      </c>
      <c r="X479" s="7">
        <v>0.232</v>
      </c>
      <c r="Y479" s="7">
        <v>0.397</v>
      </c>
      <c r="Z479" s="7">
        <v>0.289</v>
      </c>
      <c r="AA479" s="7">
        <v>0.353</v>
      </c>
      <c r="AB479" s="125">
        <v>0.34299999999999997</v>
      </c>
      <c r="AC479" s="7">
        <v>0.483</v>
      </c>
      <c r="AD479" s="125">
        <v>0.4383333333333333</v>
      </c>
      <c r="AE479" s="7">
        <v>0.393</v>
      </c>
      <c r="AF479" s="125">
        <v>0.342</v>
      </c>
    </row>
    <row r="480" spans="27:32" ht="12.75">
      <c r="AA480" s="7">
        <v>0.351</v>
      </c>
      <c r="AB480" s="125">
        <v>0.3423333333333333</v>
      </c>
      <c r="AC480" s="7">
        <v>0.49</v>
      </c>
      <c r="AD480" s="125">
        <v>0.44333333333333336</v>
      </c>
      <c r="AE480" s="7">
        <v>0.397</v>
      </c>
      <c r="AF480" s="125">
        <v>0.3466666666666667</v>
      </c>
    </row>
    <row r="481" spans="27:32" ht="12.75">
      <c r="AA481" s="7">
        <v>0.352</v>
      </c>
      <c r="AB481" s="125">
        <v>0.3446666666666667</v>
      </c>
      <c r="AC481" s="7">
        <v>0.502</v>
      </c>
      <c r="AD481" s="125">
        <v>0.45133333333333336</v>
      </c>
      <c r="AE481" s="7">
        <v>0.401</v>
      </c>
      <c r="AF481" s="125">
        <v>0.3516666666666666</v>
      </c>
    </row>
    <row r="482" spans="27:32" ht="12.75">
      <c r="AA482" s="7">
        <v>0.354</v>
      </c>
      <c r="AB482" s="125">
        <v>0.34800000000000003</v>
      </c>
      <c r="AC482" s="7">
        <v>0.511</v>
      </c>
      <c r="AD482" s="125">
        <v>0.458</v>
      </c>
      <c r="AE482" s="7">
        <v>0.407</v>
      </c>
      <c r="AF482" s="125">
        <v>0.3566666666666667</v>
      </c>
    </row>
    <row r="483" spans="27:32" ht="12.75">
      <c r="AA483" s="7">
        <v>0.358</v>
      </c>
      <c r="AB483" s="125">
        <v>0.35</v>
      </c>
      <c r="AC483" s="7">
        <v>0.516</v>
      </c>
      <c r="AD483" s="125">
        <v>0.46366666666666667</v>
      </c>
      <c r="AE483" s="7">
        <v>0.413</v>
      </c>
      <c r="AF483" s="125">
        <v>0.35966666666666663</v>
      </c>
    </row>
    <row r="484" spans="27:32" ht="12.75">
      <c r="AA484" s="7">
        <v>0.362</v>
      </c>
      <c r="AB484" s="125">
        <v>0.3516666666666666</v>
      </c>
      <c r="AC484" s="7">
        <v>0.522</v>
      </c>
      <c r="AD484" s="125">
        <v>0.47</v>
      </c>
      <c r="AE484" s="7">
        <v>0.418</v>
      </c>
      <c r="AF484" s="125">
        <v>0.363</v>
      </c>
    </row>
    <row r="485" spans="27:32" ht="12.75">
      <c r="AA485" s="7">
        <v>0.365</v>
      </c>
      <c r="AB485" s="125">
        <v>0.35533333333333333</v>
      </c>
      <c r="AC485" s="7">
        <v>0.526</v>
      </c>
      <c r="AD485" s="125">
        <v>0.476</v>
      </c>
      <c r="AE485" s="7">
        <v>0.427</v>
      </c>
      <c r="AF485" s="125">
        <v>0.37033333333333335</v>
      </c>
    </row>
    <row r="486" spans="27:32" ht="12.75">
      <c r="AA486" s="7">
        <v>0.371</v>
      </c>
      <c r="AB486" s="125">
        <v>0.3606666666666667</v>
      </c>
      <c r="AC486" s="7">
        <v>0.531</v>
      </c>
      <c r="AD486" s="125">
        <v>0.48266666666666663</v>
      </c>
      <c r="AE486" s="7">
        <v>0.435</v>
      </c>
      <c r="AF486" s="125">
        <v>0.3786666666666667</v>
      </c>
    </row>
    <row r="487" spans="27:32" ht="12.75">
      <c r="AA487" s="7">
        <v>0.375</v>
      </c>
      <c r="AB487" s="125">
        <v>0.363</v>
      </c>
      <c r="AC487" s="7">
        <v>0.54</v>
      </c>
      <c r="AD487" s="125">
        <v>0.48866666666666675</v>
      </c>
      <c r="AE487" s="7">
        <v>0.437</v>
      </c>
      <c r="AF487" s="125">
        <v>0.38166666666666665</v>
      </c>
    </row>
    <row r="488" spans="27:32" ht="12.75">
      <c r="AA488" s="7">
        <v>0.376</v>
      </c>
      <c r="AB488" s="125">
        <v>0.36233333333333334</v>
      </c>
      <c r="AC488" s="7">
        <v>0.548</v>
      </c>
      <c r="AD488" s="125">
        <v>0.49466666666666664</v>
      </c>
      <c r="AE488" s="7">
        <v>0.441</v>
      </c>
      <c r="AF488" s="125">
        <v>0.38566666666666666</v>
      </c>
    </row>
    <row r="489" spans="27:32" ht="12.75">
      <c r="AA489" s="7">
        <v>0.377</v>
      </c>
      <c r="AB489" s="125">
        <v>0.36533333333333334</v>
      </c>
      <c r="AC489" s="7">
        <v>0.557</v>
      </c>
      <c r="AD489" s="125">
        <v>0.5013333333333333</v>
      </c>
      <c r="AE489" s="7">
        <v>0.449</v>
      </c>
      <c r="AF489" s="125">
        <v>0.3926666666666667</v>
      </c>
    </row>
    <row r="490" spans="27:32" ht="12.75">
      <c r="AA490" s="7">
        <v>0.379</v>
      </c>
      <c r="AB490" s="125">
        <v>0.36800000000000005</v>
      </c>
      <c r="AC490" s="7">
        <v>0.56</v>
      </c>
      <c r="AD490" s="125">
        <v>0.5036666666666667</v>
      </c>
      <c r="AE490" s="7">
        <v>0.455</v>
      </c>
      <c r="AF490" s="125">
        <v>0.39666666666666667</v>
      </c>
    </row>
    <row r="491" spans="27:32" ht="12.75">
      <c r="AA491" s="7">
        <v>0.38</v>
      </c>
      <c r="AB491" s="125">
        <v>0.37</v>
      </c>
      <c r="AC491" s="7">
        <v>0.567</v>
      </c>
      <c r="AD491" s="125">
        <v>0.51</v>
      </c>
      <c r="AE491" s="7">
        <v>0.459</v>
      </c>
      <c r="AF491" s="125">
        <v>0.40066666666666667</v>
      </c>
    </row>
    <row r="492" spans="27:32" ht="12.75">
      <c r="AA492" s="7">
        <v>0.381</v>
      </c>
      <c r="AB492" s="125">
        <v>0.37133333333333335</v>
      </c>
      <c r="AC492" s="7">
        <v>0.579</v>
      </c>
      <c r="AD492" s="125">
        <v>0.5196666666666667</v>
      </c>
      <c r="AE492" s="7">
        <v>0.465</v>
      </c>
      <c r="AF492" s="125">
        <v>0.4083333333333334</v>
      </c>
    </row>
    <row r="493" spans="27:32" ht="12.75">
      <c r="AA493" s="7">
        <v>0.386</v>
      </c>
      <c r="AB493" s="125">
        <v>0.375</v>
      </c>
      <c r="AC493" s="7">
        <v>0.582</v>
      </c>
      <c r="AD493" s="125">
        <v>0.525</v>
      </c>
      <c r="AE493" s="7">
        <v>0.473</v>
      </c>
      <c r="AF493" s="125">
        <v>0.41533333333333333</v>
      </c>
    </row>
    <row r="494" spans="27:32" ht="12.75">
      <c r="AA494" s="7">
        <v>0.39</v>
      </c>
      <c r="AB494" s="125">
        <v>0.37599999999999995</v>
      </c>
      <c r="AC494" s="7">
        <v>0.586</v>
      </c>
      <c r="AD494" s="125">
        <v>0.5306666666666666</v>
      </c>
      <c r="AE494" s="7">
        <v>0.48</v>
      </c>
      <c r="AF494" s="125">
        <v>0.42</v>
      </c>
    </row>
    <row r="495" spans="27:32" ht="12.75">
      <c r="AA495" s="7">
        <v>0.393</v>
      </c>
      <c r="AB495" s="125">
        <v>0.379</v>
      </c>
      <c r="AC495" s="7">
        <v>0.598</v>
      </c>
      <c r="AD495" s="125">
        <v>0.5396666666666666</v>
      </c>
      <c r="AE495" s="7">
        <v>0.486</v>
      </c>
      <c r="AF495" s="125">
        <v>0.4263333333333333</v>
      </c>
    </row>
    <row r="496" spans="27:32" ht="12.75">
      <c r="AA496" s="7">
        <v>0.394</v>
      </c>
      <c r="AB496" s="125">
        <v>0.38166666666666665</v>
      </c>
      <c r="AC496" s="7">
        <v>0.605</v>
      </c>
      <c r="AD496" s="125">
        <v>0.5463333333333333</v>
      </c>
      <c r="AE496" s="7">
        <v>0.491</v>
      </c>
      <c r="AF496" s="125">
        <v>0.4323333333333334</v>
      </c>
    </row>
    <row r="497" spans="27:32" ht="12.75">
      <c r="AA497" s="7">
        <v>0.394</v>
      </c>
      <c r="AB497" s="125">
        <v>0.38166666666666665</v>
      </c>
      <c r="AC497" s="7">
        <v>0.612</v>
      </c>
      <c r="AD497" s="125">
        <v>0.5523333333333333</v>
      </c>
      <c r="AE497" s="7">
        <v>0.501</v>
      </c>
      <c r="AF497" s="125">
        <v>0.439</v>
      </c>
    </row>
    <row r="498" spans="27:32" ht="12.75">
      <c r="AA498" s="7">
        <v>0.397</v>
      </c>
      <c r="AB498" s="125">
        <v>0.38233333333333336</v>
      </c>
      <c r="AC498" s="7">
        <v>0.617</v>
      </c>
      <c r="AD498" s="125">
        <v>0.5583333333333333</v>
      </c>
      <c r="AE498" s="7">
        <v>0.511</v>
      </c>
      <c r="AF498" s="125">
        <v>0.44700000000000006</v>
      </c>
    </row>
    <row r="499" spans="27:32" ht="12.75">
      <c r="AA499" s="7">
        <v>0.403</v>
      </c>
      <c r="AB499" s="125">
        <v>0.38566666666666666</v>
      </c>
      <c r="AC499" s="7">
        <v>0.62</v>
      </c>
      <c r="AD499" s="125">
        <v>0.564</v>
      </c>
      <c r="AE499" s="7">
        <v>0.517</v>
      </c>
      <c r="AF499" s="125">
        <v>0.45366666666666666</v>
      </c>
    </row>
    <row r="500" spans="27:32" ht="12.75">
      <c r="AA500" s="7">
        <v>0.403</v>
      </c>
      <c r="AB500" s="125">
        <v>0.38633333333333336</v>
      </c>
      <c r="AC500" s="7">
        <v>0.626</v>
      </c>
      <c r="AD500" s="125">
        <v>0.5693333333333334</v>
      </c>
      <c r="AE500" s="7">
        <v>0.52</v>
      </c>
      <c r="AF500" s="125">
        <v>0.45566666666666666</v>
      </c>
    </row>
    <row r="501" spans="27:32" ht="12.75">
      <c r="AA501" s="7">
        <v>0.403</v>
      </c>
      <c r="AB501" s="125">
        <v>0.387</v>
      </c>
      <c r="AC501" s="7">
        <v>0.632</v>
      </c>
      <c r="AD501" s="125">
        <v>0.5726666666666667</v>
      </c>
      <c r="AE501" s="7">
        <v>0.521</v>
      </c>
      <c r="AF501" s="125">
        <v>0.457</v>
      </c>
    </row>
    <row r="502" spans="27:32" ht="12.75">
      <c r="AA502" s="7">
        <v>0.404</v>
      </c>
      <c r="AB502" s="125">
        <v>0.391</v>
      </c>
      <c r="AC502" s="7">
        <v>0.646</v>
      </c>
      <c r="AD502" s="125">
        <v>0.5830000000000001</v>
      </c>
      <c r="AE502" s="7">
        <v>0.53</v>
      </c>
      <c r="AF502" s="125">
        <v>0.46433333333333343</v>
      </c>
    </row>
    <row r="503" spans="27:32" ht="12.75">
      <c r="AA503" s="7">
        <v>0.401</v>
      </c>
      <c r="AB503" s="125">
        <v>0.393</v>
      </c>
      <c r="AC503" s="7">
        <v>0.649</v>
      </c>
      <c r="AD503" s="125">
        <v>0.5880000000000001</v>
      </c>
      <c r="AE503" s="7">
        <v>0.536</v>
      </c>
      <c r="AF503" s="125">
        <v>0.4693333333333333</v>
      </c>
    </row>
    <row r="504" spans="27:32" ht="12.75">
      <c r="AA504" s="7">
        <v>0.406</v>
      </c>
      <c r="AB504" s="125">
        <v>0.39666666666666667</v>
      </c>
      <c r="AC504" s="7">
        <v>0.65</v>
      </c>
      <c r="AD504" s="125">
        <v>0.5913333333333334</v>
      </c>
      <c r="AE504" s="7">
        <v>0.543</v>
      </c>
      <c r="AF504" s="125">
        <v>0.47333333333333333</v>
      </c>
    </row>
    <row r="505" spans="27:32" ht="12.75">
      <c r="AA505" s="7">
        <v>0.411</v>
      </c>
      <c r="AB505" s="125">
        <v>0.39799999999999996</v>
      </c>
      <c r="AC505" s="7">
        <v>0.659</v>
      </c>
      <c r="AD505" s="125">
        <v>0.601</v>
      </c>
      <c r="AE505" s="7">
        <v>0.554</v>
      </c>
      <c r="AF505" s="125">
        <v>0.47966666666666663</v>
      </c>
    </row>
    <row r="506" spans="27:32" ht="12.75">
      <c r="AA506" s="7">
        <v>0.412</v>
      </c>
      <c r="AB506" s="125">
        <v>0.399</v>
      </c>
      <c r="AC506" s="7">
        <v>0.664</v>
      </c>
      <c r="AD506" s="125">
        <v>0.6056666666666667</v>
      </c>
      <c r="AE506" s="7">
        <v>0.561</v>
      </c>
      <c r="AF506" s="125">
        <v>0.48566666666666664</v>
      </c>
    </row>
    <row r="507" spans="27:32" ht="12.75">
      <c r="AA507" s="7">
        <v>0.414</v>
      </c>
      <c r="AB507" s="125">
        <v>0.4003333333333334</v>
      </c>
      <c r="AC507" s="7">
        <v>0.667</v>
      </c>
      <c r="AD507" s="125">
        <v>0.6080000000000001</v>
      </c>
      <c r="AE507" s="7">
        <v>0.566</v>
      </c>
      <c r="AF507" s="125">
        <v>0.49333333333333323</v>
      </c>
    </row>
    <row r="508" spans="27:32" ht="12.75">
      <c r="AA508" s="7">
        <v>0.415</v>
      </c>
      <c r="AB508" s="125">
        <v>0.4036666666666666</v>
      </c>
      <c r="AC508" s="7">
        <v>0.681</v>
      </c>
      <c r="AD508" s="125">
        <v>0.617</v>
      </c>
      <c r="AE508" s="7">
        <v>0.57</v>
      </c>
      <c r="AF508" s="125">
        <v>0.4983333333333333</v>
      </c>
    </row>
    <row r="509" spans="27:32" ht="12.75">
      <c r="AA509" s="7">
        <v>0.416</v>
      </c>
      <c r="AB509" s="125">
        <v>0.4046666666666667</v>
      </c>
      <c r="AC509" s="7">
        <v>0.696</v>
      </c>
      <c r="AD509" s="125">
        <v>0.625</v>
      </c>
      <c r="AE509" s="7">
        <v>0.577</v>
      </c>
      <c r="AF509" s="125">
        <v>0.502</v>
      </c>
    </row>
    <row r="510" spans="27:32" ht="12.75">
      <c r="AA510" s="7">
        <v>0.416</v>
      </c>
      <c r="AB510" s="125">
        <v>0.40166666666666667</v>
      </c>
      <c r="AC510" s="7">
        <v>0.696</v>
      </c>
      <c r="AD510" s="125">
        <v>0.6253333333333333</v>
      </c>
      <c r="AE510" s="7">
        <v>0.583</v>
      </c>
      <c r="AF510" s="125">
        <v>0.508</v>
      </c>
    </row>
    <row r="511" spans="27:32" ht="12.75">
      <c r="AA511" s="7">
        <v>0.42</v>
      </c>
      <c r="AB511" s="125">
        <v>0.40599999999999997</v>
      </c>
      <c r="AC511" s="7">
        <v>0.702</v>
      </c>
      <c r="AD511" s="125">
        <v>0.6346666666666666</v>
      </c>
      <c r="AE511" s="7">
        <v>0.594</v>
      </c>
      <c r="AF511" s="125">
        <v>0.5196666666666666</v>
      </c>
    </row>
    <row r="512" spans="27:32" ht="12.75">
      <c r="AA512" s="7">
        <v>0.423</v>
      </c>
      <c r="AB512" s="125">
        <v>0.41</v>
      </c>
      <c r="AC512" s="7">
        <v>0.709</v>
      </c>
      <c r="AD512" s="125">
        <v>0.6446666666666666</v>
      </c>
      <c r="AE512" s="7">
        <v>0.603</v>
      </c>
      <c r="AF512" s="125">
        <v>0.525</v>
      </c>
    </row>
    <row r="513" spans="27:32" ht="12.75">
      <c r="AA513" s="7">
        <v>0.424</v>
      </c>
      <c r="AB513" s="125">
        <v>0.41033333333333327</v>
      </c>
      <c r="AC513" s="7">
        <v>0.71</v>
      </c>
      <c r="AD513" s="125">
        <v>0.6486666666666667</v>
      </c>
      <c r="AE513" s="7">
        <v>0.604</v>
      </c>
      <c r="AF513" s="125">
        <v>0.525</v>
      </c>
    </row>
    <row r="514" spans="27:32" ht="12.75">
      <c r="AA514" s="7">
        <v>0.426</v>
      </c>
      <c r="AB514" s="125">
        <v>0.4116666666666666</v>
      </c>
      <c r="AC514" s="7">
        <v>0.707</v>
      </c>
      <c r="AD514" s="125">
        <v>0.6513333333333333</v>
      </c>
      <c r="AE514" s="7">
        <v>0.606</v>
      </c>
      <c r="AF514" s="125">
        <v>0.528</v>
      </c>
    </row>
    <row r="515" spans="27:32" ht="12.75">
      <c r="AA515" s="7">
        <v>0.427</v>
      </c>
      <c r="AB515" s="125">
        <v>0.4106666666666667</v>
      </c>
      <c r="AC515" s="7">
        <v>0.714</v>
      </c>
      <c r="AD515" s="125">
        <v>0.6573333333333333</v>
      </c>
      <c r="AE515" s="7">
        <v>0.61</v>
      </c>
      <c r="AF515" s="125">
        <v>0.5343333333333333</v>
      </c>
    </row>
    <row r="516" spans="27:32" ht="12.75">
      <c r="AA516" s="7">
        <v>0.426</v>
      </c>
      <c r="AB516" s="125">
        <v>0.4086666666666667</v>
      </c>
      <c r="AC516" s="7">
        <v>0.724</v>
      </c>
      <c r="AD516" s="125">
        <v>0.6606666666666666</v>
      </c>
      <c r="AE516" s="7">
        <v>0.617</v>
      </c>
      <c r="AF516" s="125">
        <v>0.5423333333333333</v>
      </c>
    </row>
    <row r="517" spans="27:32" ht="12.75">
      <c r="AA517" s="7">
        <v>0.425</v>
      </c>
      <c r="AB517" s="125">
        <v>0.4066666666666667</v>
      </c>
      <c r="AC517" s="7">
        <v>0.721</v>
      </c>
      <c r="AD517" s="125">
        <v>0.6576666666666667</v>
      </c>
      <c r="AE517" s="7">
        <v>0.619</v>
      </c>
      <c r="AF517" s="125">
        <v>0.5423333333333334</v>
      </c>
    </row>
    <row r="518" spans="27:32" ht="12.75">
      <c r="AA518" s="7">
        <v>0.426</v>
      </c>
      <c r="AB518" s="125">
        <v>0.4096666666666667</v>
      </c>
      <c r="AC518" s="7">
        <v>0.716</v>
      </c>
      <c r="AD518" s="125">
        <v>0.6576666666666666</v>
      </c>
      <c r="AE518" s="7">
        <v>0.626</v>
      </c>
      <c r="AF518" s="125">
        <v>0.5416666666666666</v>
      </c>
    </row>
    <row r="519" spans="27:32" ht="12.75">
      <c r="AA519" s="7">
        <v>0.425</v>
      </c>
      <c r="AB519" s="125">
        <v>0.4126666666666667</v>
      </c>
      <c r="AC519" s="7">
        <v>0.729</v>
      </c>
      <c r="AD519" s="125">
        <v>0.6716666666666665</v>
      </c>
      <c r="AE519" s="7">
        <v>0.633</v>
      </c>
      <c r="AF519" s="125">
        <v>0.5466666666666667</v>
      </c>
    </row>
    <row r="520" spans="27:32" ht="12.75">
      <c r="AA520" s="7">
        <v>0.421</v>
      </c>
      <c r="AB520" s="125">
        <v>0.41033333333333327</v>
      </c>
      <c r="AC520" s="7">
        <v>0.738</v>
      </c>
      <c r="AD520" s="125">
        <v>0.6763333333333333</v>
      </c>
      <c r="AE520" s="7">
        <v>0.631</v>
      </c>
      <c r="AF520" s="125">
        <v>0.5503333333333333</v>
      </c>
    </row>
    <row r="521" spans="27:32" ht="12.75">
      <c r="AA521" s="7">
        <v>0.427</v>
      </c>
      <c r="AB521" s="125">
        <v>0.41566666666666663</v>
      </c>
      <c r="AC521" s="7">
        <v>0.738</v>
      </c>
      <c r="AD521" s="125">
        <v>0.6753333333333332</v>
      </c>
      <c r="AE521" s="7">
        <v>0.639</v>
      </c>
      <c r="AF521" s="125">
        <v>0.56</v>
      </c>
    </row>
    <row r="522" spans="27:32" ht="12.75">
      <c r="AA522" s="7">
        <v>0.43</v>
      </c>
      <c r="AB522" s="125">
        <v>0.421</v>
      </c>
      <c r="AC522" s="7">
        <v>0.743</v>
      </c>
      <c r="AD522" s="125">
        <v>0.6796666666666665</v>
      </c>
      <c r="AE522" s="7">
        <v>0.649</v>
      </c>
      <c r="AF522" s="125">
        <v>0.5673333333333334</v>
      </c>
    </row>
    <row r="523" spans="27:32" ht="12.75">
      <c r="AA523" s="7">
        <v>0.424</v>
      </c>
      <c r="AB523" s="125">
        <v>0.4166666666666667</v>
      </c>
      <c r="AC523" s="7">
        <v>0.754</v>
      </c>
      <c r="AD523" s="125">
        <v>0.6863333333333332</v>
      </c>
      <c r="AE523" s="7">
        <v>0.65</v>
      </c>
      <c r="AF523" s="125">
        <v>0.5676666666666668</v>
      </c>
    </row>
    <row r="524" spans="27:32" ht="12.75">
      <c r="AA524" s="7">
        <v>0.424</v>
      </c>
      <c r="AB524" s="125">
        <v>0.4143333333333333</v>
      </c>
      <c r="AC524" s="7">
        <v>0.756</v>
      </c>
      <c r="AD524" s="125">
        <v>0.6913333333333332</v>
      </c>
      <c r="AE524" s="7">
        <v>0.655</v>
      </c>
      <c r="AF524" s="125">
        <v>0.575</v>
      </c>
    </row>
    <row r="525" spans="27:32" ht="12.75">
      <c r="AA525" s="7">
        <v>0.43</v>
      </c>
      <c r="AB525" s="125">
        <v>0.41933333333333334</v>
      </c>
      <c r="AC525" s="7">
        <v>0.756</v>
      </c>
      <c r="AD525" s="125">
        <v>0.6933333333333334</v>
      </c>
      <c r="AE525" s="7">
        <v>0.662</v>
      </c>
      <c r="AF525" s="125">
        <v>0.5786666666666668</v>
      </c>
    </row>
    <row r="526" spans="27:32" ht="12.75">
      <c r="AA526" s="7">
        <v>0.43</v>
      </c>
      <c r="AB526" s="125">
        <v>0.42</v>
      </c>
      <c r="AC526" s="7">
        <v>0.761</v>
      </c>
      <c r="AD526" s="125">
        <v>0.7003333333333334</v>
      </c>
      <c r="AE526" s="7">
        <v>0.665</v>
      </c>
      <c r="AF526" s="125">
        <v>0.581</v>
      </c>
    </row>
    <row r="527" spans="27:32" ht="12.75">
      <c r="AA527" s="7">
        <v>0.425</v>
      </c>
      <c r="AB527" s="125">
        <v>0.4043333333333334</v>
      </c>
      <c r="AC527" s="7">
        <v>0.757</v>
      </c>
      <c r="AD527" s="125">
        <v>0.705</v>
      </c>
      <c r="AE527" s="7">
        <v>0.677</v>
      </c>
      <c r="AF527" s="125">
        <v>0.5816666666666667</v>
      </c>
    </row>
    <row r="528" spans="28:63" ht="12.75">
      <c r="AB528" s="67"/>
      <c r="AD528" s="67"/>
      <c r="AF528" s="67"/>
      <c r="BK528" s="7"/>
    </row>
    <row r="529" spans="28:63" ht="12.75">
      <c r="AB529" s="67"/>
      <c r="AD529" s="67"/>
      <c r="AF529" s="67"/>
      <c r="BK529" s="7"/>
    </row>
    <row r="530" spans="28:63" ht="12.75">
      <c r="AB530" s="67"/>
      <c r="AD530" s="67"/>
      <c r="AF530" s="67"/>
      <c r="BK530" s="7"/>
    </row>
    <row r="531" spans="28:63" ht="12.75">
      <c r="AB531" s="67"/>
      <c r="AD531" s="67"/>
      <c r="AF531" s="67"/>
      <c r="BK531" s="7"/>
    </row>
    <row r="532" spans="28:63" ht="12.75">
      <c r="AB532" s="67"/>
      <c r="AD532" s="67"/>
      <c r="AF532" s="67"/>
      <c r="BK532" s="7"/>
    </row>
    <row r="533" spans="28:63" ht="12.75">
      <c r="AB533" s="67"/>
      <c r="AD533" s="67"/>
      <c r="AF533" s="67"/>
      <c r="BK533" s="7"/>
    </row>
    <row r="534" spans="28:63" ht="12.75">
      <c r="AB534" s="67"/>
      <c r="AD534" s="67"/>
      <c r="AF534" s="67"/>
      <c r="BK534" s="7"/>
    </row>
    <row r="535" spans="28:63" ht="12.75">
      <c r="AB535" s="67"/>
      <c r="AD535" s="67"/>
      <c r="AF535" s="67"/>
      <c r="BK535" s="7"/>
    </row>
    <row r="536" spans="28:63" ht="12.75">
      <c r="AB536" s="67"/>
      <c r="AD536" s="67"/>
      <c r="AF536" s="67"/>
      <c r="BK536" s="7"/>
    </row>
    <row r="537" spans="28:63" ht="12.75">
      <c r="AB537" s="67"/>
      <c r="AD537" s="67"/>
      <c r="AF537" s="67"/>
      <c r="BK537" s="7"/>
    </row>
    <row r="538" spans="28:63" ht="12.75">
      <c r="AB538" s="67"/>
      <c r="AD538" s="67"/>
      <c r="AF538" s="67"/>
      <c r="BK538" s="7"/>
    </row>
    <row r="539" spans="28:63" ht="12.75">
      <c r="AB539" s="67"/>
      <c r="AD539" s="67"/>
      <c r="AF539" s="67"/>
      <c r="BK539" s="7"/>
    </row>
    <row r="540" spans="28:63" ht="12.75">
      <c r="AB540" s="67"/>
      <c r="AD540" s="67"/>
      <c r="AF540" s="67"/>
      <c r="BK540" s="7"/>
    </row>
    <row r="541" spans="28:63" ht="12.75">
      <c r="AB541" s="67"/>
      <c r="AD541" s="67"/>
      <c r="AF541" s="67"/>
      <c r="BK541" s="7"/>
    </row>
    <row r="542" spans="28:63" ht="12.75">
      <c r="AB542" s="67"/>
      <c r="AD542" s="67"/>
      <c r="AF542" s="67"/>
      <c r="BK542" s="7"/>
    </row>
    <row r="543" spans="28:63" ht="12.75">
      <c r="AB543" s="67"/>
      <c r="AD543" s="67"/>
      <c r="AF543" s="67"/>
      <c r="BK543" s="7"/>
    </row>
    <row r="544" spans="28:63" ht="12.75">
      <c r="AB544" s="67"/>
      <c r="AD544" s="67"/>
      <c r="AF544" s="67"/>
      <c r="BK544" s="7"/>
    </row>
    <row r="545" spans="28:63" ht="12.75">
      <c r="AB545" s="67"/>
      <c r="AD545" s="67"/>
      <c r="AF545" s="67"/>
      <c r="BK545" s="7"/>
    </row>
    <row r="546" spans="28:63" ht="12.75">
      <c r="AB546" s="67"/>
      <c r="AD546" s="67"/>
      <c r="AF546" s="67"/>
      <c r="BK546" s="7"/>
    </row>
    <row r="547" spans="28:63" ht="12.75">
      <c r="AB547" s="67"/>
      <c r="AF547" s="67"/>
      <c r="BK547" s="7"/>
    </row>
    <row r="548" spans="28:63" ht="12.75">
      <c r="AB548" s="67"/>
      <c r="AF548" s="67"/>
      <c r="BK548" s="7"/>
    </row>
    <row r="549" spans="28:63" ht="12.75">
      <c r="AB549" s="67"/>
      <c r="AF549" s="67"/>
      <c r="BK549" s="7"/>
    </row>
    <row r="550" spans="28:63" ht="12.75">
      <c r="AB550" s="67"/>
      <c r="AF550" s="67"/>
      <c r="BK550" s="7"/>
    </row>
    <row r="551" spans="28:63" ht="12.75">
      <c r="AB551" s="67"/>
      <c r="AF551" s="67"/>
      <c r="BK551" s="7"/>
    </row>
    <row r="552" spans="28:63" ht="12.75">
      <c r="AB552" s="67"/>
      <c r="AF552" s="67"/>
      <c r="BK552" s="7"/>
    </row>
    <row r="553" spans="28:63" ht="12.75">
      <c r="AB553" s="67"/>
      <c r="AF553" s="67"/>
      <c r="BK553" s="7"/>
    </row>
    <row r="554" spans="28:63" ht="12.75">
      <c r="AB554" s="67"/>
      <c r="AF554" s="67"/>
      <c r="BK554" s="7"/>
    </row>
    <row r="555" spans="28:63" ht="12.75">
      <c r="AB555" s="67"/>
      <c r="AF555" s="67"/>
      <c r="BK555" s="7"/>
    </row>
    <row r="556" spans="28:63" ht="12.75">
      <c r="AB556" s="67"/>
      <c r="AF556" s="67"/>
      <c r="BK556" s="7"/>
    </row>
    <row r="557" spans="28:63" ht="12.75">
      <c r="AB557" s="67"/>
      <c r="AF557" s="67"/>
      <c r="BK557" s="7"/>
    </row>
    <row r="558" spans="28:63" ht="12.75">
      <c r="AB558" s="67"/>
      <c r="AF558" s="67"/>
      <c r="BK558" s="7"/>
    </row>
    <row r="559" spans="28:63" ht="12.75">
      <c r="AB559" s="67"/>
      <c r="AF559" s="67"/>
      <c r="BK559" s="7"/>
    </row>
    <row r="560" spans="28:63" ht="12.75">
      <c r="AB560" s="67"/>
      <c r="AF560" s="67"/>
      <c r="BK560" s="7"/>
    </row>
    <row r="561" spans="28:63" ht="12.75">
      <c r="AB561" s="67"/>
      <c r="AF561" s="67"/>
      <c r="BK561" s="7"/>
    </row>
    <row r="562" spans="28:63" ht="12.75">
      <c r="AB562" s="67"/>
      <c r="AF562" s="67"/>
      <c r="BK562" s="7"/>
    </row>
    <row r="563" spans="28:63" ht="12.75">
      <c r="AB563" s="67"/>
      <c r="AF563" s="67"/>
      <c r="BK563" s="7"/>
    </row>
    <row r="564" spans="28:63" ht="12.75">
      <c r="AB564" s="67"/>
      <c r="AF564" s="67"/>
      <c r="BK564" s="7"/>
    </row>
    <row r="565" spans="28:63" ht="12.75">
      <c r="AB565" s="67"/>
      <c r="AF565" s="67"/>
      <c r="BK565" s="7"/>
    </row>
    <row r="566" spans="28:63" ht="12.75">
      <c r="AB566" s="67"/>
      <c r="AF566" s="67"/>
      <c r="BK566" s="7"/>
    </row>
    <row r="567" spans="28:63" ht="12.75">
      <c r="AB567" s="67"/>
      <c r="AF567" s="67"/>
      <c r="BK567" s="7"/>
    </row>
    <row r="568" spans="28:63" ht="12.75">
      <c r="AB568" s="67"/>
      <c r="AF568" s="67"/>
      <c r="BK568" s="7"/>
    </row>
    <row r="569" spans="28:63" ht="12.75">
      <c r="AB569" s="67"/>
      <c r="AF569" s="67"/>
      <c r="BK569" s="7"/>
    </row>
    <row r="570" spans="28:63" ht="12.75">
      <c r="AB570" s="67"/>
      <c r="AF570" s="67"/>
      <c r="BK570" s="7"/>
    </row>
    <row r="571" spans="28:63" ht="12.75">
      <c r="AB571" s="67"/>
      <c r="AF571" s="67"/>
      <c r="BK571" s="7"/>
    </row>
    <row r="572" spans="28:63" ht="12.75">
      <c r="AB572" s="67"/>
      <c r="AF572" s="67"/>
      <c r="BK572" s="7"/>
    </row>
    <row r="573" spans="28:63" ht="12.75">
      <c r="AB573" s="67"/>
      <c r="AF573" s="67"/>
      <c r="BK573" s="7"/>
    </row>
    <row r="574" spans="28:63" ht="12.75">
      <c r="AB574" s="67"/>
      <c r="AF574" s="67"/>
      <c r="BK574" s="7"/>
    </row>
    <row r="575" spans="28:63" ht="12.75">
      <c r="AB575" s="67"/>
      <c r="AF575" s="67"/>
      <c r="BK575" s="7"/>
    </row>
    <row r="576" spans="28:63" ht="12.75">
      <c r="AB576" s="67"/>
      <c r="AF576" s="67"/>
      <c r="BK576" s="7"/>
    </row>
    <row r="577" spans="28:63" ht="12.75">
      <c r="AB577" s="67"/>
      <c r="AF577" s="67"/>
      <c r="BK577" s="7"/>
    </row>
    <row r="578" spans="28:63" ht="12.75">
      <c r="AB578" s="67"/>
      <c r="AF578" s="67"/>
      <c r="BK578" s="7"/>
    </row>
    <row r="579" spans="28:63" ht="12.75">
      <c r="AB579" s="67"/>
      <c r="AF579" s="67"/>
      <c r="BK579" s="7"/>
    </row>
    <row r="580" spans="28:63" ht="12.75">
      <c r="AB580" s="67"/>
      <c r="AF580" s="67"/>
      <c r="BK580" s="7"/>
    </row>
    <row r="581" spans="28:63" ht="12.75">
      <c r="AB581" s="67"/>
      <c r="AF581" s="67"/>
      <c r="BK581" s="7"/>
    </row>
    <row r="582" spans="28:63" ht="12.75">
      <c r="AB582" s="67"/>
      <c r="AF582" s="67"/>
      <c r="BK582" s="7"/>
    </row>
    <row r="583" spans="28:63" ht="12.75">
      <c r="AB583" s="67"/>
      <c r="AF583" s="67"/>
      <c r="BK583" s="7"/>
    </row>
    <row r="584" spans="28:63" ht="12.75">
      <c r="AB584" s="67"/>
      <c r="AF584" s="67"/>
      <c r="BK584" s="7"/>
    </row>
    <row r="585" spans="28:63" ht="12.75">
      <c r="AB585" s="67"/>
      <c r="AF585" s="67"/>
      <c r="BK585" s="7"/>
    </row>
    <row r="586" spans="28:63" ht="12.75">
      <c r="AB586" s="67"/>
      <c r="AF586" s="67"/>
      <c r="BK586" s="7"/>
    </row>
    <row r="587" spans="28:63" ht="12.75">
      <c r="AB587" s="67"/>
      <c r="AF587" s="67"/>
      <c r="BK587" s="7"/>
    </row>
    <row r="588" spans="28:63" ht="12.75">
      <c r="AB588" s="67"/>
      <c r="AF588" s="67"/>
      <c r="BK588" s="7"/>
    </row>
    <row r="589" ht="12.75">
      <c r="BK589" s="7"/>
    </row>
    <row r="590" ht="12.75">
      <c r="BK590" s="7"/>
    </row>
    <row r="591" ht="12.75">
      <c r="BK591" s="7"/>
    </row>
    <row r="592" ht="12.75">
      <c r="BK592" s="7"/>
    </row>
    <row r="593" ht="12.75">
      <c r="BK593" s="7"/>
    </row>
    <row r="594" ht="12.75">
      <c r="BK594" s="7"/>
    </row>
    <row r="595" ht="12.75">
      <c r="BK595" s="7"/>
    </row>
    <row r="596" ht="12.75">
      <c r="BK596" s="7"/>
    </row>
    <row r="597" ht="12.75">
      <c r="BK597" s="7"/>
    </row>
    <row r="598" ht="12.75">
      <c r="BK598" s="7"/>
    </row>
    <row r="599" ht="12.75">
      <c r="BK599" s="7"/>
    </row>
    <row r="600" ht="12.75">
      <c r="BK600" s="7"/>
    </row>
    <row r="601" ht="12.75">
      <c r="BK601" s="7"/>
    </row>
    <row r="602" ht="12.75">
      <c r="BK602" s="7"/>
    </row>
    <row r="603" ht="12.75">
      <c r="BK603" s="7"/>
    </row>
    <row r="604" ht="12.75">
      <c r="BK604" s="7"/>
    </row>
    <row r="605" ht="12.75">
      <c r="BK605" s="7"/>
    </row>
    <row r="606" ht="12.75">
      <c r="BK606" s="7"/>
    </row>
    <row r="607" ht="12.75">
      <c r="BK607" s="7"/>
    </row>
    <row r="608" ht="12.75">
      <c r="BK608" s="7"/>
    </row>
    <row r="609" ht="12.75">
      <c r="BK609" s="7"/>
    </row>
    <row r="610" ht="12.75">
      <c r="BK610" s="7"/>
    </row>
    <row r="611" ht="12.75">
      <c r="BK611" s="7"/>
    </row>
    <row r="612" ht="12.75">
      <c r="BK612" s="7"/>
    </row>
    <row r="613" ht="12.75">
      <c r="BK613" s="7"/>
    </row>
    <row r="614" ht="12.75">
      <c r="BK614" s="7"/>
    </row>
    <row r="615" ht="12.75">
      <c r="BK615" s="7"/>
    </row>
    <row r="616" ht="12.75">
      <c r="BK616" s="7"/>
    </row>
    <row r="617" ht="12.75">
      <c r="BK617" s="7"/>
    </row>
    <row r="618" ht="12.75">
      <c r="BK618" s="7"/>
    </row>
    <row r="619" ht="12.75">
      <c r="BK619" s="7"/>
    </row>
    <row r="620" ht="12.75">
      <c r="BK620" s="7"/>
    </row>
    <row r="621" ht="12.75">
      <c r="BK621" s="7"/>
    </row>
    <row r="622" ht="12.75">
      <c r="BK622" s="7"/>
    </row>
    <row r="623" ht="12.75">
      <c r="BK623" s="7"/>
    </row>
    <row r="624" ht="12.75">
      <c r="BK624" s="7"/>
    </row>
    <row r="625" ht="12.75">
      <c r="BK625" s="7"/>
    </row>
    <row r="626" ht="12.75">
      <c r="BK626" s="7"/>
    </row>
    <row r="627" ht="12.75">
      <c r="BK627" s="7"/>
    </row>
    <row r="628" ht="12.75">
      <c r="BK628" s="7"/>
    </row>
    <row r="629" ht="12.75">
      <c r="BK629" s="7"/>
    </row>
    <row r="630" ht="12.75">
      <c r="BK630" s="7"/>
    </row>
    <row r="631" ht="12.75">
      <c r="BK631" s="7"/>
    </row>
    <row r="632" ht="12.75">
      <c r="BK632" s="7"/>
    </row>
    <row r="633" ht="12.75">
      <c r="BK633" s="7"/>
    </row>
    <row r="634" ht="12.75">
      <c r="BK634" s="7"/>
    </row>
    <row r="635" ht="12.75">
      <c r="BK635" s="7"/>
    </row>
    <row r="636" ht="12.75">
      <c r="BK636" s="7"/>
    </row>
    <row r="637" ht="12.75">
      <c r="BK637" s="7"/>
    </row>
    <row r="638" ht="12.75">
      <c r="BK638" s="7"/>
    </row>
    <row r="639" ht="12.75">
      <c r="BK639" s="7"/>
    </row>
    <row r="640" ht="12.75">
      <c r="BK640" s="7"/>
    </row>
    <row r="641" ht="12.75">
      <c r="BK641" s="7"/>
    </row>
    <row r="642" ht="12.75">
      <c r="BK642" s="7"/>
    </row>
    <row r="643" ht="12.75">
      <c r="BK643" s="7"/>
    </row>
    <row r="644" ht="12.75">
      <c r="BK644" s="7"/>
    </row>
    <row r="645" ht="12.75">
      <c r="BK645" s="7"/>
    </row>
    <row r="646" ht="12.75">
      <c r="BK646" s="7"/>
    </row>
    <row r="647" ht="12.75">
      <c r="BK647" s="7"/>
    </row>
    <row r="648" ht="12.75">
      <c r="BK648" s="7"/>
    </row>
    <row r="649" ht="12.75">
      <c r="BK649" s="7"/>
    </row>
    <row r="650" ht="12.75">
      <c r="BK650" s="7"/>
    </row>
    <row r="651" ht="12.75">
      <c r="BK651" s="7"/>
    </row>
    <row r="652" ht="12.75">
      <c r="BK652" s="7"/>
    </row>
    <row r="653" ht="12.75">
      <c r="BK653" s="7"/>
    </row>
    <row r="654" ht="12.75">
      <c r="BK654" s="7"/>
    </row>
    <row r="655" ht="12.75">
      <c r="BK655" s="7"/>
    </row>
    <row r="656" ht="12.75">
      <c r="BK656" s="7"/>
    </row>
    <row r="657" ht="12.75">
      <c r="BK657" s="7"/>
    </row>
    <row r="658" ht="12.75">
      <c r="BK658" s="7"/>
    </row>
    <row r="659" ht="12.75">
      <c r="BK659" s="7"/>
    </row>
    <row r="660" ht="12.75">
      <c r="BK660" s="7"/>
    </row>
    <row r="661" ht="12.75">
      <c r="BK661" s="7"/>
    </row>
    <row r="662" ht="12.75">
      <c r="BK662" s="7"/>
    </row>
    <row r="663" ht="12.75">
      <c r="BK663" s="7"/>
    </row>
    <row r="664" ht="12.75">
      <c r="BK664" s="7"/>
    </row>
    <row r="665" ht="12.75">
      <c r="BK665" s="7"/>
    </row>
    <row r="666" ht="12.75">
      <c r="BK666" s="7"/>
    </row>
    <row r="667" ht="12.75">
      <c r="BK667" s="7"/>
    </row>
    <row r="668" ht="12.75">
      <c r="BK668" s="7"/>
    </row>
    <row r="669" ht="12.75">
      <c r="BK669" s="7"/>
    </row>
    <row r="670" ht="12.75">
      <c r="BK670" s="7"/>
    </row>
    <row r="671" ht="12.75">
      <c r="BK671" s="7"/>
    </row>
    <row r="672" ht="12.75">
      <c r="BK672" s="7"/>
    </row>
    <row r="673" ht="12.75">
      <c r="BK673" s="7"/>
    </row>
    <row r="674" ht="12.75">
      <c r="BK674" s="7"/>
    </row>
    <row r="675" ht="12.75">
      <c r="BK675" s="7"/>
    </row>
    <row r="676" ht="12.75">
      <c r="BK676" s="7"/>
    </row>
    <row r="677" ht="12.75">
      <c r="BK677" s="7"/>
    </row>
    <row r="678" ht="12.75">
      <c r="BK678" s="7"/>
    </row>
    <row r="679" ht="12.75">
      <c r="BK679" s="7"/>
    </row>
    <row r="680" ht="12.75">
      <c r="BK680" s="7"/>
    </row>
    <row r="681" ht="12.75">
      <c r="BK681" s="7"/>
    </row>
    <row r="682" ht="12.75">
      <c r="BK682" s="7"/>
    </row>
    <row r="683" ht="12.75">
      <c r="BK683" s="7"/>
    </row>
    <row r="684" ht="12.75">
      <c r="BK684" s="7"/>
    </row>
    <row r="685" ht="12.75">
      <c r="BK685" s="7"/>
    </row>
    <row r="686" ht="12.75">
      <c r="BK686" s="7"/>
    </row>
    <row r="687" ht="12.75">
      <c r="BK687" s="7"/>
    </row>
    <row r="688" ht="12.75">
      <c r="BK688" s="7"/>
    </row>
    <row r="689" ht="12.75">
      <c r="BK689" s="7"/>
    </row>
    <row r="690" ht="12.75">
      <c r="BK690" s="7"/>
    </row>
    <row r="691" ht="12.75">
      <c r="BK691" s="7"/>
    </row>
    <row r="692" ht="12.75">
      <c r="BK692" s="7"/>
    </row>
    <row r="693" ht="12.75">
      <c r="BK693" s="7"/>
    </row>
    <row r="694" ht="12.75">
      <c r="BK694" s="7"/>
    </row>
    <row r="695" ht="12.75">
      <c r="BK695" s="7"/>
    </row>
    <row r="696" ht="12.75">
      <c r="BK696" s="7"/>
    </row>
    <row r="697" ht="12.75">
      <c r="BK697" s="7"/>
    </row>
    <row r="698" ht="12.75">
      <c r="BK698" s="7"/>
    </row>
    <row r="699" ht="12.75">
      <c r="BK699" s="7"/>
    </row>
    <row r="700" ht="12.75">
      <c r="BK700" s="7"/>
    </row>
    <row r="701" ht="12.75">
      <c r="BK701" s="7"/>
    </row>
    <row r="702" ht="12.75">
      <c r="BK702" s="7"/>
    </row>
    <row r="703" ht="12.75">
      <c r="BK703" s="7"/>
    </row>
    <row r="704" ht="12.75">
      <c r="BK704" s="7"/>
    </row>
    <row r="705" ht="12.75">
      <c r="BK705" s="7"/>
    </row>
    <row r="706" ht="12.75">
      <c r="BK706" s="7"/>
    </row>
    <row r="707" ht="12.75">
      <c r="BK707" s="7"/>
    </row>
    <row r="708" ht="12.75">
      <c r="BK708" s="7"/>
    </row>
    <row r="709" ht="12.75">
      <c r="BK709" s="7"/>
    </row>
    <row r="710" ht="12.75">
      <c r="BK710" s="7"/>
    </row>
    <row r="711" ht="12.75">
      <c r="BK711" s="7"/>
    </row>
    <row r="712" ht="12.75">
      <c r="BK712" s="7"/>
    </row>
  </sheetData>
  <printOptions/>
  <pageMargins left="0.75" right="0.75" top="1" bottom="1" header="0.5" footer="0.5"/>
  <pageSetup horizontalDpi="600" verticalDpi="600" orientation="landscape" scale="83"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N97"/>
  <sheetViews>
    <sheetView tabSelected="1" zoomScale="75" zoomScaleNormal="75" workbookViewId="0" topLeftCell="A1">
      <selection activeCell="B53" sqref="B53"/>
    </sheetView>
  </sheetViews>
  <sheetFormatPr defaultColWidth="9.140625" defaultRowHeight="12.75"/>
  <cols>
    <col min="1" max="1" width="12.421875" style="0" customWidth="1"/>
    <col min="2" max="2" width="9.8515625" style="0" bestFit="1" customWidth="1"/>
    <col min="5" max="5" width="12.140625" style="0" customWidth="1"/>
  </cols>
  <sheetData>
    <row r="1" spans="1:7" ht="12.75">
      <c r="A1" s="80" t="s">
        <v>95</v>
      </c>
      <c r="B1" s="132"/>
      <c r="C1" s="132"/>
      <c r="D1" s="132"/>
      <c r="E1" s="132"/>
      <c r="F1" s="133"/>
      <c r="G1" s="133"/>
    </row>
    <row r="2" spans="1:7" ht="12.75">
      <c r="A2" s="80" t="s">
        <v>29</v>
      </c>
      <c r="B2" s="24"/>
      <c r="C2" s="24"/>
      <c r="D2" s="24"/>
      <c r="E2" s="24"/>
      <c r="F2" s="23"/>
      <c r="G2" s="23"/>
    </row>
    <row r="3" spans="1:8" ht="12.75">
      <c r="A3" s="80" t="s">
        <v>368</v>
      </c>
      <c r="B3" s="80"/>
      <c r="C3" s="80"/>
      <c r="D3" s="80"/>
      <c r="E3" s="80"/>
      <c r="F3" s="183"/>
      <c r="G3" s="183"/>
      <c r="H3" s="34"/>
    </row>
    <row r="4" spans="1:8" ht="12.75">
      <c r="A4" s="23" t="s">
        <v>369</v>
      </c>
      <c r="B4" s="23"/>
      <c r="C4" s="23"/>
      <c r="D4" s="23"/>
      <c r="E4" s="23"/>
      <c r="F4" s="183"/>
      <c r="G4" s="183"/>
      <c r="H4" s="34"/>
    </row>
    <row r="6" spans="1:8" ht="12.75">
      <c r="A6" s="74" t="s">
        <v>53</v>
      </c>
      <c r="B6" s="5"/>
      <c r="C6" s="5"/>
      <c r="D6" s="5"/>
      <c r="E6" s="5"/>
      <c r="F6" s="5"/>
      <c r="G6" s="5"/>
      <c r="H6" s="5"/>
    </row>
    <row r="7" ht="12.75">
      <c r="A7" s="4" t="s">
        <v>44</v>
      </c>
    </row>
    <row r="8" ht="12.75">
      <c r="A8" s="6" t="s">
        <v>67</v>
      </c>
    </row>
    <row r="10" ht="12.75">
      <c r="C10" s="4" t="s">
        <v>66</v>
      </c>
    </row>
    <row r="11" spans="1:5" ht="12.75">
      <c r="A11" s="57" t="s">
        <v>41</v>
      </c>
      <c r="B11" s="55"/>
      <c r="C11" s="4" t="s">
        <v>37</v>
      </c>
      <c r="D11" s="4" t="s">
        <v>38</v>
      </c>
      <c r="E11" s="4" t="s">
        <v>39</v>
      </c>
    </row>
    <row r="12" spans="1:5" ht="12.75">
      <c r="A12" s="55" t="s">
        <v>4</v>
      </c>
      <c r="B12" s="56">
        <f>X/100</f>
        <v>0.04034876513043312</v>
      </c>
      <c r="C12" s="54">
        <v>3.2406</v>
      </c>
      <c r="D12">
        <v>-0.9689</v>
      </c>
      <c r="E12">
        <v>0.0557</v>
      </c>
    </row>
    <row r="13" spans="1:5" ht="12.75">
      <c r="A13" s="55" t="s">
        <v>5</v>
      </c>
      <c r="B13" s="56">
        <f>Y/100</f>
        <v>0.023149425102458255</v>
      </c>
      <c r="C13" s="54">
        <v>-1.5372</v>
      </c>
      <c r="D13">
        <v>1.8758</v>
      </c>
      <c r="E13">
        <v>-0.204</v>
      </c>
    </row>
    <row r="14" spans="1:5" ht="12.75">
      <c r="A14" s="55" t="s">
        <v>6</v>
      </c>
      <c r="B14" s="56">
        <f>Z/100</f>
        <v>0.15305196757494052</v>
      </c>
      <c r="C14" s="54">
        <v>-0.4986</v>
      </c>
      <c r="D14">
        <v>0.0415</v>
      </c>
      <c r="E14">
        <v>1.057</v>
      </c>
    </row>
    <row r="15" spans="1:3" ht="12.75">
      <c r="A15" s="7"/>
      <c r="B15" s="54"/>
      <c r="C15" s="54"/>
    </row>
    <row r="16" spans="1:5" ht="12.75">
      <c r="A16" s="7" t="s">
        <v>40</v>
      </c>
      <c r="C16" s="15">
        <f>($B$12*C12)+($B$13*C13)+($B$14*C14)</f>
        <v>0.01885720098131742</v>
      </c>
      <c r="D16" s="15">
        <f>($B$12*D12)+($B$13*D13)+($B$14*D14)</f>
        <v>0.010681429726674577</v>
      </c>
      <c r="E16" s="15">
        <f>($B$12*E12)+($B$13*E13)+($B$14*E14)</f>
        <v>0.15930087322357575</v>
      </c>
    </row>
    <row r="17" spans="1:7" ht="12.75">
      <c r="A17" s="7" t="s">
        <v>63</v>
      </c>
      <c r="C17" s="15">
        <f>IF(C16&lt;=0.0031308,12.92*C16,(1.055*(C16^(1/2.4)))-0.055)</f>
        <v>0.1466978669637521</v>
      </c>
      <c r="D17" s="15">
        <f>IF(D16&lt;=0.0031308,12.92*D16,(1.055*(D16^(1/2.4)))-0.055)</f>
        <v>0.10416517012947774</v>
      </c>
      <c r="E17" s="15">
        <f>IF(E16&lt;=0.0031308,12.92*E16,(1.055*(E16^(1/2.4)))-0.055)</f>
        <v>0.43573084684231905</v>
      </c>
      <c r="G17" t="s">
        <v>64</v>
      </c>
    </row>
    <row r="18" spans="1:7" ht="12.75">
      <c r="A18" s="7" t="s">
        <v>61</v>
      </c>
      <c r="C18" s="15">
        <f>IF(C17&gt;1,1,C17)</f>
        <v>0.1466978669637521</v>
      </c>
      <c r="D18" s="15">
        <f>IF(D17&gt;1,1,D17)</f>
        <v>0.10416517012947774</v>
      </c>
      <c r="E18" s="15">
        <f>IF(E17&gt;1,1,E17)</f>
        <v>0.43573084684231905</v>
      </c>
      <c r="G18" t="s">
        <v>42</v>
      </c>
    </row>
    <row r="19" spans="1:5" ht="12.75">
      <c r="A19" s="7" t="s">
        <v>62</v>
      </c>
      <c r="C19" s="15">
        <f>IF(C17&lt;0,0,C17)</f>
        <v>0.1466978669637521</v>
      </c>
      <c r="D19" s="15">
        <f>IF(D17&lt;0,0,D17)</f>
        <v>0.10416517012947774</v>
      </c>
      <c r="E19" s="15">
        <f>IF(E17&lt;0,0,E17)</f>
        <v>0.43573084684231905</v>
      </c>
    </row>
    <row r="20" spans="1:5" ht="12.75">
      <c r="A20" s="7"/>
      <c r="C20" s="15"/>
      <c r="D20" s="15"/>
      <c r="E20" s="15"/>
    </row>
    <row r="21" spans="1:7" ht="12.75">
      <c r="A21" s="74" t="s">
        <v>55</v>
      </c>
      <c r="C21" s="58">
        <f>ROUND(255*C19,0)</f>
        <v>37</v>
      </c>
      <c r="D21" s="59">
        <f>ROUND(255*D19,0)</f>
        <v>27</v>
      </c>
      <c r="E21" s="60">
        <f>ROUND(255*E19,0)</f>
        <v>111</v>
      </c>
      <c r="G21" s="7" t="s">
        <v>65</v>
      </c>
    </row>
    <row r="22" spans="1:5" ht="12.75">
      <c r="A22" s="7"/>
      <c r="C22" s="61" t="s">
        <v>31</v>
      </c>
      <c r="D22" s="62" t="s">
        <v>32</v>
      </c>
      <c r="E22" s="63" t="s">
        <v>33</v>
      </c>
    </row>
    <row r="23" ht="12.75">
      <c r="A23" s="4" t="s">
        <v>370</v>
      </c>
    </row>
    <row r="25" ht="12.75">
      <c r="A25" s="4" t="s">
        <v>52</v>
      </c>
    </row>
    <row r="26" ht="12.75">
      <c r="A26" s="4" t="s">
        <v>44</v>
      </c>
    </row>
    <row r="27" ht="12.75">
      <c r="A27" s="6" t="s">
        <v>68</v>
      </c>
    </row>
    <row r="28" spans="1:12" ht="12.75">
      <c r="A28" s="29" t="s">
        <v>69</v>
      </c>
      <c r="B28" s="68"/>
      <c r="C28" s="68"/>
      <c r="D28" s="68"/>
      <c r="E28" s="68"/>
      <c r="F28" s="68"/>
      <c r="G28" s="68"/>
      <c r="H28" s="68"/>
      <c r="I28" s="68"/>
      <c r="J28" s="68"/>
      <c r="K28" s="68"/>
      <c r="L28" s="68"/>
    </row>
    <row r="29" spans="1:12" ht="12.75">
      <c r="A29" s="29" t="s">
        <v>49</v>
      </c>
      <c r="B29" s="68"/>
      <c r="C29" s="68"/>
      <c r="D29" s="68"/>
      <c r="E29" s="68"/>
      <c r="F29" s="68"/>
      <c r="G29" s="68"/>
      <c r="H29" s="68"/>
      <c r="I29" s="68"/>
      <c r="J29" s="68"/>
      <c r="K29" s="68"/>
      <c r="L29" s="68"/>
    </row>
    <row r="30" ht="12.75">
      <c r="A30" s="4"/>
    </row>
    <row r="31" spans="4:5" ht="12.75">
      <c r="D31" s="65" t="s">
        <v>59</v>
      </c>
      <c r="E31" s="64" t="s">
        <v>47</v>
      </c>
    </row>
    <row r="32" spans="1:5" ht="12.75">
      <c r="A32" s="57" t="s">
        <v>54</v>
      </c>
      <c r="B32" s="55"/>
      <c r="C32" s="65" t="s">
        <v>45</v>
      </c>
      <c r="D32" s="65" t="s">
        <v>46</v>
      </c>
      <c r="E32" s="64" t="s">
        <v>48</v>
      </c>
    </row>
    <row r="33" spans="1:5" ht="12.75">
      <c r="A33" s="55" t="s">
        <v>4</v>
      </c>
      <c r="B33" s="56">
        <f>X</f>
        <v>4.0348765130433115</v>
      </c>
      <c r="C33">
        <v>95.047</v>
      </c>
      <c r="D33" s="66">
        <f>B33/C33</f>
        <v>0.04245138208510854</v>
      </c>
      <c r="E33" s="67">
        <f>IF(D33&gt;0.008856,D33^(1/3),(7.787*D33)+(16/116))</f>
        <v>0.3488434808671161</v>
      </c>
    </row>
    <row r="34" spans="1:5" ht="12.75">
      <c r="A34" s="55" t="s">
        <v>5</v>
      </c>
      <c r="B34" s="56">
        <f>Y</f>
        <v>2.3149425102458254</v>
      </c>
      <c r="C34" s="67">
        <v>100</v>
      </c>
      <c r="D34" s="66">
        <f>B34/C34</f>
        <v>0.023149425102458255</v>
      </c>
      <c r="E34" s="67">
        <f>IF(D34&gt;0.008856,D34^(1/3),(7.787*D34)+(16/116))</f>
        <v>0.28500123156319457</v>
      </c>
    </row>
    <row r="35" spans="1:5" ht="12.75">
      <c r="A35" s="55" t="s">
        <v>6</v>
      </c>
      <c r="B35" s="56">
        <f>Z</f>
        <v>15.305196757494052</v>
      </c>
      <c r="C35">
        <v>108.883</v>
      </c>
      <c r="D35" s="66">
        <f>B35/C35</f>
        <v>0.1405655314189915</v>
      </c>
      <c r="E35" s="67">
        <f>IF(D35&gt;0.008856,D35^(1/3),(7.787*D35)+(16/116))</f>
        <v>0.5199476419410793</v>
      </c>
    </row>
    <row r="37" spans="1:7" ht="12.75">
      <c r="A37" s="74" t="s">
        <v>55</v>
      </c>
      <c r="C37" s="73">
        <f>IF(D34&gt;0.008856,(116*(D34^(1/3)))-16,903.3*D34)</f>
        <v>17.06014286133057</v>
      </c>
      <c r="D37" s="69">
        <f>500*(E33-E34)</f>
        <v>31.92112465196076</v>
      </c>
      <c r="E37" s="70">
        <f>200*(E34-E35)</f>
        <v>-46.98928207557695</v>
      </c>
      <c r="G37" s="4" t="s">
        <v>50</v>
      </c>
    </row>
    <row r="38" spans="3:7" ht="12.75">
      <c r="C38" s="65" t="s">
        <v>43</v>
      </c>
      <c r="D38" s="71" t="s">
        <v>34</v>
      </c>
      <c r="E38" s="72" t="s">
        <v>35</v>
      </c>
      <c r="G38" s="4" t="s">
        <v>51</v>
      </c>
    </row>
    <row r="39" spans="4:7" ht="12.75">
      <c r="D39" s="15"/>
      <c r="G39" s="4" t="s">
        <v>70</v>
      </c>
    </row>
    <row r="41" spans="1:6" ht="12.75">
      <c r="A41" s="74" t="s">
        <v>56</v>
      </c>
      <c r="B41" s="5"/>
      <c r="C41" s="5"/>
      <c r="D41" s="5"/>
      <c r="E41" s="5"/>
      <c r="F41" s="5"/>
    </row>
    <row r="43" spans="3:7" ht="12.75">
      <c r="C43" s="4" t="s">
        <v>57</v>
      </c>
      <c r="D43" s="75">
        <f>SQRT(a^2+b^2)</f>
        <v>56.806256953122286</v>
      </c>
      <c r="G43" s="4" t="s">
        <v>60</v>
      </c>
    </row>
    <row r="44" spans="3:7" ht="12.75">
      <c r="C44" s="4" t="s">
        <v>58</v>
      </c>
      <c r="D44" s="75">
        <f>IF(ATAN2(a,b)&gt;0,ATAN2(a,b)*(180/PI()),360-(ABS(ATAN2(a,b))*(180/PI())))</f>
        <v>304.1893567833801</v>
      </c>
      <c r="G44" s="4" t="s">
        <v>77</v>
      </c>
    </row>
    <row r="47" spans="1:10" ht="12.75">
      <c r="A47" s="74" t="s">
        <v>204</v>
      </c>
      <c r="B47" s="5"/>
      <c r="C47" s="5"/>
      <c r="D47" s="5"/>
      <c r="E47" s="5"/>
      <c r="F47" s="5"/>
      <c r="G47" s="5"/>
      <c r="H47" s="5"/>
      <c r="I47" s="5"/>
      <c r="J47" s="5"/>
    </row>
    <row r="48" spans="1:10" ht="12.75">
      <c r="A48" s="60" t="s">
        <v>287</v>
      </c>
      <c r="B48" s="60"/>
      <c r="C48" s="60"/>
      <c r="D48" s="60"/>
      <c r="E48" s="60"/>
      <c r="F48" s="60"/>
      <c r="G48" s="60"/>
      <c r="H48" s="60"/>
      <c r="I48" s="60"/>
      <c r="J48" s="60"/>
    </row>
    <row r="49" ht="12.75">
      <c r="A49" t="s">
        <v>72</v>
      </c>
    </row>
    <row r="50" ht="12.75">
      <c r="A50" t="s">
        <v>341</v>
      </c>
    </row>
    <row r="52" spans="1:7" ht="12.75">
      <c r="A52" s="74" t="s">
        <v>71</v>
      </c>
      <c r="B52" s="185" t="str">
        <f>Data_Entry!$F$9</f>
        <v>184a</v>
      </c>
      <c r="C52" s="97" t="s">
        <v>73</v>
      </c>
      <c r="E52" s="52" t="str">
        <f>Data_Entry!A11</f>
        <v>WN Permanent Blue PB29?</v>
      </c>
      <c r="F52" s="51"/>
      <c r="G52" s="51"/>
    </row>
    <row r="53" spans="1:7" ht="12.75">
      <c r="A53" s="60" t="s">
        <v>43</v>
      </c>
      <c r="B53" s="169">
        <f>Data_Entry!Z1</f>
        <v>31.259995295490512</v>
      </c>
      <c r="C53" s="73">
        <f>L</f>
        <v>17.06014286133057</v>
      </c>
      <c r="D53" s="86"/>
      <c r="E53" s="74" t="s">
        <v>74</v>
      </c>
      <c r="F53" s="73">
        <f>C53-B53</f>
        <v>-14.199852434159943</v>
      </c>
      <c r="G53" t="s">
        <v>388</v>
      </c>
    </row>
    <row r="54" spans="1:7" ht="12.75">
      <c r="A54" s="60" t="s">
        <v>34</v>
      </c>
      <c r="B54" s="169">
        <f>Data_Entry!Z2</f>
        <v>4.0357305381743815</v>
      </c>
      <c r="C54" s="73">
        <f>a</f>
        <v>31.92112465196076</v>
      </c>
      <c r="D54" s="86"/>
      <c r="E54" s="4" t="s">
        <v>75</v>
      </c>
      <c r="F54" s="73">
        <f>C54-B54</f>
        <v>27.88539411378638</v>
      </c>
      <c r="G54" t="s">
        <v>389</v>
      </c>
    </row>
    <row r="55" spans="1:7" ht="12.75">
      <c r="A55" s="60" t="s">
        <v>35</v>
      </c>
      <c r="B55" s="169">
        <f>Data_Entry!Z3</f>
        <v>-43.948786947383155</v>
      </c>
      <c r="C55" s="73">
        <f>b</f>
        <v>-46.98928207557695</v>
      </c>
      <c r="D55" s="86"/>
      <c r="E55" s="4" t="s">
        <v>76</v>
      </c>
      <c r="F55" s="73">
        <f>C55-B55</f>
        <v>-3.040495128193797</v>
      </c>
      <c r="G55" t="s">
        <v>390</v>
      </c>
    </row>
    <row r="56" spans="1:5" ht="12.75">
      <c r="A56" s="4"/>
      <c r="B56" s="166"/>
      <c r="C56" s="73"/>
      <c r="D56" s="92"/>
      <c r="E56" s="4" t="s">
        <v>78</v>
      </c>
    </row>
    <row r="57" spans="1:4" ht="12.75">
      <c r="A57" s="4"/>
      <c r="B57" s="166"/>
      <c r="C57" s="73"/>
      <c r="D57" s="92"/>
    </row>
    <row r="58" spans="1:14" ht="12.75">
      <c r="A58" s="4"/>
      <c r="B58" s="166"/>
      <c r="C58" s="73"/>
      <c r="D58" s="92"/>
      <c r="E58" s="74" t="s">
        <v>79</v>
      </c>
      <c r="F58" s="79">
        <f>SQRT(F53^2+F54^2+F55^2)</f>
        <v>31.44003219873797</v>
      </c>
      <c r="G58" s="74" t="s">
        <v>93</v>
      </c>
      <c r="H58" s="74"/>
      <c r="I58" s="74"/>
      <c r="J58" s="74"/>
      <c r="K58" s="5"/>
      <c r="L58" s="5"/>
      <c r="N58" s="184"/>
    </row>
    <row r="59" spans="1:12" ht="12.75">
      <c r="A59" s="60" t="s">
        <v>57</v>
      </c>
      <c r="B59" s="169">
        <f>Data_Entry!Z7</f>
        <v>44.13369455555731</v>
      </c>
      <c r="C59" s="73">
        <f>Chroma</f>
        <v>56.806256953122286</v>
      </c>
      <c r="D59" s="126"/>
      <c r="E59" s="74" t="s">
        <v>101</v>
      </c>
      <c r="F59" s="89">
        <f>C59-B59</f>
        <v>12.672562397564974</v>
      </c>
      <c r="G59" s="74" t="s">
        <v>391</v>
      </c>
      <c r="H59" s="5"/>
      <c r="I59" s="5"/>
      <c r="J59" s="5"/>
      <c r="K59" s="5"/>
      <c r="L59" s="5"/>
    </row>
    <row r="60" spans="1:12" ht="12.75">
      <c r="A60" s="60" t="s">
        <v>58</v>
      </c>
      <c r="B60" s="169">
        <f>Data_Entry!Z8</f>
        <v>275.24664434560077</v>
      </c>
      <c r="C60" s="73">
        <f>Hue_angle</f>
        <v>304.1893567833801</v>
      </c>
      <c r="D60" s="126"/>
      <c r="E60" s="74" t="s">
        <v>102</v>
      </c>
      <c r="F60" s="88">
        <f>IF(C60&gt;B60,SQRT(F58^2-F53^2-F59^2),-SQRT(F58^2-F53^2-F59^2))</f>
        <v>25.024907148390874</v>
      </c>
      <c r="G60" s="74" t="s">
        <v>392</v>
      </c>
      <c r="H60" s="5"/>
      <c r="I60" s="5"/>
      <c r="J60" s="5"/>
      <c r="K60" s="5"/>
      <c r="L60" s="5"/>
    </row>
    <row r="61" spans="1:5" ht="12.75">
      <c r="A61" s="4"/>
      <c r="B61" s="166"/>
      <c r="C61" s="73"/>
      <c r="D61" s="34"/>
      <c r="E61" s="4" t="s">
        <v>80</v>
      </c>
    </row>
    <row r="62" spans="1:4" ht="12.75">
      <c r="A62" s="60" t="s">
        <v>31</v>
      </c>
      <c r="B62" s="167">
        <f>Data_Entry!Z10</f>
        <v>0</v>
      </c>
      <c r="C62" s="73">
        <f>sR</f>
        <v>37</v>
      </c>
      <c r="D62" s="85"/>
    </row>
    <row r="63" spans="1:4" ht="12.75">
      <c r="A63" s="60" t="s">
        <v>32</v>
      </c>
      <c r="B63" s="167">
        <f>Data_Entry!Z11</f>
        <v>76</v>
      </c>
      <c r="C63" s="73">
        <f>sG</f>
        <v>27</v>
      </c>
      <c r="D63" s="85"/>
    </row>
    <row r="64" spans="1:4" ht="12.75">
      <c r="A64" s="60" t="s">
        <v>33</v>
      </c>
      <c r="B64" s="167">
        <f>Data_Entry!Z12</f>
        <v>143</v>
      </c>
      <c r="C64" s="73">
        <f>sB</f>
        <v>111</v>
      </c>
      <c r="D64" s="85"/>
    </row>
    <row r="66" spans="1:10" ht="12.75">
      <c r="A66" s="74" t="s">
        <v>81</v>
      </c>
      <c r="B66" s="5"/>
      <c r="C66" s="5"/>
      <c r="D66" s="5"/>
      <c r="E66" s="5"/>
      <c r="F66" s="5"/>
      <c r="G66" s="5"/>
      <c r="H66" s="5"/>
      <c r="I66" s="5"/>
      <c r="J66" s="5"/>
    </row>
    <row r="67" spans="1:10" ht="12.75">
      <c r="A67" s="78" t="s">
        <v>82</v>
      </c>
      <c r="B67" s="37"/>
      <c r="C67" s="37"/>
      <c r="D67" s="37"/>
      <c r="E67" s="37"/>
      <c r="F67" s="37"/>
      <c r="G67" s="37"/>
      <c r="H67" s="37"/>
      <c r="I67" s="37"/>
      <c r="J67" s="37"/>
    </row>
    <row r="68" ht="12.75">
      <c r="A68" s="6" t="s">
        <v>94</v>
      </c>
    </row>
    <row r="69" ht="12.75">
      <c r="A69" s="6" t="s">
        <v>393</v>
      </c>
    </row>
    <row r="71" spans="1:3" ht="12.75">
      <c r="A71" s="78" t="s">
        <v>84</v>
      </c>
      <c r="B71" s="91"/>
      <c r="C71" s="4" t="s">
        <v>106</v>
      </c>
    </row>
    <row r="72" spans="1:3" ht="12.75">
      <c r="A72" s="29" t="s">
        <v>104</v>
      </c>
      <c r="B72" s="34">
        <v>2</v>
      </c>
      <c r="C72" t="s">
        <v>87</v>
      </c>
    </row>
    <row r="73" spans="1:3" ht="12.75">
      <c r="A73" s="29" t="s">
        <v>105</v>
      </c>
      <c r="B73" s="34">
        <v>1</v>
      </c>
      <c r="C73" t="s">
        <v>88</v>
      </c>
    </row>
    <row r="75" ht="12.75">
      <c r="A75" s="4" t="s">
        <v>83</v>
      </c>
    </row>
    <row r="76" spans="1:3" ht="12.75">
      <c r="A76" s="4" t="s">
        <v>85</v>
      </c>
      <c r="B76" s="15">
        <f>IF(Lref&lt;16,0.511,(0.040975*Lref)/((1+(0.01765*Lref))))</f>
        <v>0.8254470473277935</v>
      </c>
      <c r="C76" t="s">
        <v>395</v>
      </c>
    </row>
    <row r="77" spans="1:3" ht="12.75">
      <c r="A77" s="4" t="s">
        <v>86</v>
      </c>
      <c r="B77" s="15">
        <f>((0.0638*Cref)/(1+(0.0131*Cref)))+0.638</f>
        <v>2.4221949226187154</v>
      </c>
      <c r="C77" t="s">
        <v>396</v>
      </c>
    </row>
    <row r="78" spans="1:12" ht="12.75">
      <c r="A78" s="34" t="s">
        <v>90</v>
      </c>
      <c r="B78" s="15">
        <f>SQRT(Cref^4/((Cref^4)+1900))</f>
        <v>0.9997496893207504</v>
      </c>
      <c r="C78" t="s">
        <v>100</v>
      </c>
      <c r="F78" s="34"/>
      <c r="G78" s="34"/>
      <c r="H78" s="34"/>
      <c r="I78" s="34"/>
      <c r="J78" s="34"/>
      <c r="K78" s="34"/>
      <c r="L78" s="34"/>
    </row>
    <row r="79" spans="1:12" ht="12.75">
      <c r="A79" s="35" t="s">
        <v>48</v>
      </c>
      <c r="B79" s="15">
        <f>0.36+ABS(0.4*COS(35+hab))</f>
        <v>0.6468777650585522</v>
      </c>
      <c r="C79" t="s">
        <v>398</v>
      </c>
      <c r="F79" s="34"/>
      <c r="G79" s="34"/>
      <c r="H79" s="34"/>
      <c r="I79" s="34"/>
      <c r="J79" s="34"/>
      <c r="K79" s="34"/>
      <c r="L79" s="34"/>
    </row>
    <row r="80" spans="1:12" ht="12.75">
      <c r="A80" s="35" t="s">
        <v>48</v>
      </c>
      <c r="B80" s="15">
        <f>0.56+ABS(0.2*COS(168+hab))</f>
        <v>0.752095697458096</v>
      </c>
      <c r="C80" t="s">
        <v>164</v>
      </c>
      <c r="F80" s="34"/>
      <c r="G80" s="34"/>
      <c r="H80" s="34"/>
      <c r="I80" s="34"/>
      <c r="J80" s="34"/>
      <c r="K80" s="34"/>
      <c r="L80" s="34"/>
    </row>
    <row r="81" spans="1:5" ht="12.75">
      <c r="A81" s="4" t="s">
        <v>91</v>
      </c>
      <c r="B81" s="77">
        <f>IF(hab&gt;345,B79,IF(hab&gt;=164,B80,B79))</f>
        <v>0.752095697458096</v>
      </c>
      <c r="C81" s="7" t="s">
        <v>100</v>
      </c>
      <c r="D81" s="7"/>
      <c r="E81" s="7"/>
    </row>
    <row r="82" spans="1:3" ht="12.75">
      <c r="A82" s="4" t="s">
        <v>89</v>
      </c>
      <c r="B82" s="76">
        <f>((F*T)+1-F)*SC</f>
        <v>1.821872684396469</v>
      </c>
      <c r="C82" t="s">
        <v>92</v>
      </c>
    </row>
    <row r="84" spans="1:8" ht="12.75">
      <c r="A84" s="74" t="s">
        <v>103</v>
      </c>
      <c r="B84" s="79">
        <f>SQRT(B86^2+B87^2+B88^2)</f>
        <v>17.0301917444379</v>
      </c>
      <c r="C84" s="74" t="s">
        <v>110</v>
      </c>
      <c r="D84" s="5"/>
      <c r="E84" s="5"/>
      <c r="F84" s="5"/>
      <c r="G84" s="5"/>
      <c r="H84" s="5"/>
    </row>
    <row r="85" spans="1:3" s="7" customFormat="1" ht="12.75">
      <c r="A85" s="35" t="s">
        <v>112</v>
      </c>
      <c r="B85" s="92"/>
      <c r="C85" s="35" t="s">
        <v>111</v>
      </c>
    </row>
    <row r="86" spans="1:8" ht="12.75">
      <c r="A86" s="74" t="s">
        <v>107</v>
      </c>
      <c r="B86" s="92">
        <f>Delta_L/(l_cmc*SL)</f>
        <v>-8.601310332460997</v>
      </c>
      <c r="C86" s="34" t="s">
        <v>394</v>
      </c>
      <c r="D86" s="34"/>
      <c r="E86" s="34"/>
      <c r="F86" s="34"/>
      <c r="G86" s="34"/>
      <c r="H86" s="34"/>
    </row>
    <row r="87" spans="1:8" ht="12.75">
      <c r="A87" s="74" t="s">
        <v>108</v>
      </c>
      <c r="B87" s="89">
        <f>Delta_C_ab/(c_cmc*SC)</f>
        <v>5.23185078097028</v>
      </c>
      <c r="C87" s="74" t="s">
        <v>391</v>
      </c>
      <c r="D87" s="74"/>
      <c r="E87" s="74"/>
      <c r="F87" s="74"/>
      <c r="G87" s="74"/>
      <c r="H87" s="74"/>
    </row>
    <row r="88" spans="1:8" ht="12.75">
      <c r="A88" s="74" t="s">
        <v>109</v>
      </c>
      <c r="B88" s="88">
        <f>Delta_H_ab/SH</f>
        <v>13.735815549965757</v>
      </c>
      <c r="C88" s="74" t="s">
        <v>392</v>
      </c>
      <c r="D88" s="74"/>
      <c r="E88" s="74"/>
      <c r="F88" s="74"/>
      <c r="G88" s="74"/>
      <c r="H88" s="74"/>
    </row>
    <row r="92" ht="12.75">
      <c r="H92" s="90"/>
    </row>
    <row r="93" ht="12.75">
      <c r="H93" s="90"/>
    </row>
    <row r="94" ht="12.75">
      <c r="H94" s="90"/>
    </row>
    <row r="95" ht="12.75">
      <c r="H95" s="90"/>
    </row>
    <row r="96" ht="12.75">
      <c r="H96" s="90"/>
    </row>
    <row r="97" ht="12.75">
      <c r="H97" s="90"/>
    </row>
  </sheetData>
  <printOptions/>
  <pageMargins left="0.75" right="0.75" top="1" bottom="1" header="0.5" footer="0.5"/>
  <pageSetup horizontalDpi="300" verticalDpi="300" orientation="landscape" r:id="rId1"/>
  <rowBreaks count="3" manualBreakCount="3">
    <brk id="24" max="12" man="1"/>
    <brk id="46" max="12" man="1"/>
    <brk id="65" max="12" man="1"/>
  </rowBreaks>
</worksheet>
</file>

<file path=xl/worksheets/sheet3.xml><?xml version="1.0" encoding="utf-8"?>
<worksheet xmlns="http://schemas.openxmlformats.org/spreadsheetml/2006/main" xmlns:r="http://schemas.openxmlformats.org/officeDocument/2006/relationships">
  <dimension ref="A1:AE1968"/>
  <sheetViews>
    <sheetView zoomScale="75" zoomScaleNormal="75" workbookViewId="0" topLeftCell="A1">
      <selection activeCell="W87" sqref="W87"/>
    </sheetView>
  </sheetViews>
  <sheetFormatPr defaultColWidth="9.140625" defaultRowHeight="12.75"/>
  <cols>
    <col min="1" max="1" width="11.28125" style="11" customWidth="1"/>
    <col min="2" max="4" width="8.8515625" style="1" hidden="1" customWidth="1"/>
    <col min="5" max="5" width="8.8515625" style="0" hidden="1" customWidth="1"/>
    <col min="6" max="6" width="14.7109375" style="0" customWidth="1"/>
    <col min="7" max="7" width="14.7109375" style="0" hidden="1" customWidth="1"/>
    <col min="8" max="10" width="8.7109375" style="1" hidden="1" customWidth="1"/>
    <col min="11" max="11" width="5.28125" style="1" hidden="1" customWidth="1"/>
    <col min="12" max="12" width="4.8515625" style="0" hidden="1" customWidth="1"/>
    <col min="13" max="13" width="6.7109375" style="0" hidden="1" customWidth="1"/>
    <col min="14" max="14" width="4.28125" style="0" hidden="1" customWidth="1"/>
    <col min="15" max="15" width="7.421875" style="0" hidden="1" customWidth="1"/>
    <col min="16" max="16" width="9.8515625" style="0" hidden="1" customWidth="1"/>
    <col min="17" max="19" width="8.8515625" style="0" hidden="1" customWidth="1"/>
    <col min="21" max="21" width="9.28125" style="0" customWidth="1"/>
    <col min="25" max="25" width="10.140625" style="0" customWidth="1"/>
  </cols>
  <sheetData>
    <row r="1" spans="1:31" ht="12.75">
      <c r="A1" s="80" t="s">
        <v>172</v>
      </c>
      <c r="B1" s="25"/>
      <c r="C1" s="25"/>
      <c r="D1" s="25"/>
      <c r="E1" s="37"/>
      <c r="F1" s="37"/>
      <c r="G1" s="37"/>
      <c r="H1" s="25"/>
      <c r="I1" s="25"/>
      <c r="J1" s="25"/>
      <c r="K1" s="25"/>
      <c r="L1" s="37"/>
      <c r="M1" s="37"/>
      <c r="N1" s="37"/>
      <c r="O1" s="37"/>
      <c r="P1" s="37"/>
      <c r="Q1" s="37"/>
      <c r="R1" s="37"/>
      <c r="S1" s="37"/>
      <c r="T1" s="37"/>
      <c r="U1" s="37"/>
      <c r="V1" s="37"/>
      <c r="W1" s="37"/>
      <c r="Y1" s="58" t="s">
        <v>43</v>
      </c>
      <c r="Z1" s="84">
        <v>31.259995295490512</v>
      </c>
      <c r="AA1" s="4" t="s">
        <v>342</v>
      </c>
      <c r="AD1" s="86"/>
      <c r="AE1" s="186"/>
    </row>
    <row r="2" spans="1:31" ht="12.75">
      <c r="A2" s="39" t="s">
        <v>200</v>
      </c>
      <c r="B2" s="40"/>
      <c r="C2" s="40"/>
      <c r="D2" s="40"/>
      <c r="E2" s="5"/>
      <c r="F2" s="5"/>
      <c r="G2" s="5"/>
      <c r="H2" s="40"/>
      <c r="I2" s="40"/>
      <c r="J2" s="40"/>
      <c r="K2" s="40"/>
      <c r="L2" s="5"/>
      <c r="M2" s="5"/>
      <c r="N2" s="5"/>
      <c r="O2" s="5"/>
      <c r="P2" s="5"/>
      <c r="Q2" s="5"/>
      <c r="R2" s="5"/>
      <c r="S2" s="5"/>
      <c r="T2" s="5"/>
      <c r="U2" s="5"/>
      <c r="V2" s="5"/>
      <c r="W2" s="5"/>
      <c r="Y2" s="58" t="s">
        <v>34</v>
      </c>
      <c r="Z2" s="84">
        <v>4.0357305381743815</v>
      </c>
      <c r="AA2" s="4" t="s">
        <v>343</v>
      </c>
      <c r="AD2" s="86"/>
      <c r="AE2" s="186"/>
    </row>
    <row r="3" spans="1:31" ht="12.75">
      <c r="A3" s="39" t="s">
        <v>202</v>
      </c>
      <c r="B3" s="40"/>
      <c r="C3" s="40"/>
      <c r="D3" s="40"/>
      <c r="E3" s="5"/>
      <c r="F3" s="5"/>
      <c r="G3" s="5"/>
      <c r="H3" s="40"/>
      <c r="I3" s="40"/>
      <c r="J3" s="40"/>
      <c r="K3" s="40"/>
      <c r="L3" s="5"/>
      <c r="M3" s="5"/>
      <c r="N3" s="5"/>
      <c r="O3" s="5"/>
      <c r="P3" s="5"/>
      <c r="Q3" s="5"/>
      <c r="R3" s="74"/>
      <c r="S3" s="5"/>
      <c r="T3" s="5"/>
      <c r="U3" s="5"/>
      <c r="V3" s="5"/>
      <c r="W3" s="5"/>
      <c r="Y3" s="58" t="s">
        <v>35</v>
      </c>
      <c r="Z3" s="84">
        <v>-43.948786947383155</v>
      </c>
      <c r="AA3" s="4" t="s">
        <v>402</v>
      </c>
      <c r="AD3" s="86"/>
      <c r="AE3" s="186"/>
    </row>
    <row r="4" spans="1:31" ht="12.75">
      <c r="A4" s="39" t="s">
        <v>403</v>
      </c>
      <c r="B4" s="40"/>
      <c r="C4" s="40"/>
      <c r="D4" s="40"/>
      <c r="E4" s="5"/>
      <c r="F4" s="5"/>
      <c r="G4" s="5"/>
      <c r="H4" s="40"/>
      <c r="I4" s="40"/>
      <c r="J4" s="40"/>
      <c r="K4" s="40"/>
      <c r="L4" s="5"/>
      <c r="M4" s="5"/>
      <c r="N4" s="5"/>
      <c r="O4" s="5"/>
      <c r="P4" s="5"/>
      <c r="Q4" s="5"/>
      <c r="R4" s="74"/>
      <c r="S4" s="5"/>
      <c r="T4" s="5"/>
      <c r="U4" s="5"/>
      <c r="V4" s="5"/>
      <c r="W4" s="5"/>
      <c r="Y4" s="4"/>
      <c r="Z4" s="92"/>
      <c r="AD4" s="92"/>
      <c r="AE4" s="175"/>
    </row>
    <row r="5" spans="1:31" ht="12.75">
      <c r="A5" s="39" t="s">
        <v>371</v>
      </c>
      <c r="B5" s="40"/>
      <c r="C5" s="40"/>
      <c r="D5" s="40"/>
      <c r="E5" s="5"/>
      <c r="F5" s="5"/>
      <c r="G5" s="5"/>
      <c r="H5" s="40"/>
      <c r="I5" s="40"/>
      <c r="J5" s="40"/>
      <c r="K5" s="40"/>
      <c r="L5" s="5"/>
      <c r="M5" s="5"/>
      <c r="N5" s="5"/>
      <c r="O5" s="5"/>
      <c r="P5" s="5"/>
      <c r="Q5" s="5"/>
      <c r="R5" s="74"/>
      <c r="S5" s="5"/>
      <c r="T5" s="5"/>
      <c r="U5" s="5"/>
      <c r="V5" s="5"/>
      <c r="W5" s="5"/>
      <c r="Y5" s="4"/>
      <c r="Z5" s="92"/>
      <c r="AD5" s="92"/>
      <c r="AE5" s="175"/>
    </row>
    <row r="6" spans="1:31" ht="12.75">
      <c r="A6" s="80" t="s">
        <v>203</v>
      </c>
      <c r="B6" s="165"/>
      <c r="C6" s="165"/>
      <c r="D6" s="165"/>
      <c r="E6" s="58"/>
      <c r="F6" s="58"/>
      <c r="G6" s="58"/>
      <c r="H6" s="165"/>
      <c r="I6" s="165"/>
      <c r="J6" s="165"/>
      <c r="K6" s="165"/>
      <c r="L6" s="58"/>
      <c r="M6" s="58"/>
      <c r="N6" s="58"/>
      <c r="O6" s="58"/>
      <c r="P6" s="58"/>
      <c r="Q6" s="58"/>
      <c r="R6" s="58"/>
      <c r="S6" s="58"/>
      <c r="T6" s="58"/>
      <c r="U6" s="58"/>
      <c r="V6" s="58"/>
      <c r="W6" s="58"/>
      <c r="Y6" s="4"/>
      <c r="Z6" s="92"/>
      <c r="AD6" s="92"/>
      <c r="AE6" s="175"/>
    </row>
    <row r="7" spans="7:31" ht="12.75">
      <c r="G7" s="7"/>
      <c r="H7" s="38"/>
      <c r="I7" s="38"/>
      <c r="J7" s="38"/>
      <c r="K7" s="38"/>
      <c r="L7" s="7"/>
      <c r="M7" s="7"/>
      <c r="N7" s="7"/>
      <c r="O7" s="7"/>
      <c r="P7" s="7"/>
      <c r="Q7" s="7"/>
      <c r="R7" s="34"/>
      <c r="S7" s="7"/>
      <c r="T7" s="7"/>
      <c r="U7" s="7"/>
      <c r="V7" s="7"/>
      <c r="W7" s="7"/>
      <c r="Y7" s="58" t="s">
        <v>57</v>
      </c>
      <c r="Z7" s="126">
        <v>44.13369455555731</v>
      </c>
      <c r="AD7" s="126"/>
      <c r="AE7" s="186"/>
    </row>
    <row r="8" spans="1:31" ht="12.75">
      <c r="A8" s="58" t="s">
        <v>201</v>
      </c>
      <c r="B8" s="50">
        <v>273</v>
      </c>
      <c r="C8" s="38"/>
      <c r="D8" s="38"/>
      <c r="E8" s="7"/>
      <c r="F8" s="196" t="s">
        <v>406</v>
      </c>
      <c r="G8" s="7"/>
      <c r="H8" s="38"/>
      <c r="I8" s="38"/>
      <c r="J8" s="38"/>
      <c r="K8" s="38"/>
      <c r="L8" s="7"/>
      <c r="M8" s="7"/>
      <c r="N8" s="7"/>
      <c r="O8" s="7"/>
      <c r="P8" s="7"/>
      <c r="Q8" s="7"/>
      <c r="R8" s="34"/>
      <c r="S8" s="7"/>
      <c r="T8" s="58" t="s">
        <v>236</v>
      </c>
      <c r="U8" s="78"/>
      <c r="V8" s="78"/>
      <c r="W8" s="37"/>
      <c r="Y8" s="58" t="s">
        <v>58</v>
      </c>
      <c r="Z8" s="126">
        <v>275.24664434560077</v>
      </c>
      <c r="AD8" s="126"/>
      <c r="AE8" s="186"/>
    </row>
    <row r="9" spans="1:31" ht="12.75">
      <c r="A9" s="58" t="s">
        <v>71</v>
      </c>
      <c r="B9" s="50">
        <v>184</v>
      </c>
      <c r="C9" s="38"/>
      <c r="D9" s="38"/>
      <c r="E9" s="7"/>
      <c r="F9" s="196" t="s">
        <v>251</v>
      </c>
      <c r="G9" s="7"/>
      <c r="H9" s="38"/>
      <c r="I9" s="38"/>
      <c r="J9" s="38"/>
      <c r="K9" s="38"/>
      <c r="L9" s="7"/>
      <c r="M9" s="7"/>
      <c r="N9" s="7"/>
      <c r="O9" s="7"/>
      <c r="P9" s="7"/>
      <c r="Q9" s="7"/>
      <c r="R9" s="34"/>
      <c r="S9" s="7"/>
      <c r="T9" s="58" t="s">
        <v>236</v>
      </c>
      <c r="U9" s="78"/>
      <c r="V9" s="78"/>
      <c r="W9" s="37"/>
      <c r="Y9" s="4"/>
      <c r="Z9" s="34"/>
      <c r="AD9" s="34"/>
      <c r="AE9" s="175"/>
    </row>
    <row r="10" spans="1:31" ht="12.75">
      <c r="A10" s="23"/>
      <c r="B10" s="38"/>
      <c r="C10" s="38"/>
      <c r="D10" s="38"/>
      <c r="E10" s="7"/>
      <c r="F10" s="7"/>
      <c r="G10" s="7"/>
      <c r="H10" s="38"/>
      <c r="I10" s="38"/>
      <c r="J10" s="38"/>
      <c r="K10" s="38"/>
      <c r="L10" s="7"/>
      <c r="M10" s="7"/>
      <c r="N10" s="7"/>
      <c r="O10" s="7"/>
      <c r="P10" s="7"/>
      <c r="Q10" s="7"/>
      <c r="R10" s="34"/>
      <c r="S10" s="7"/>
      <c r="T10" s="7"/>
      <c r="U10" s="7"/>
      <c r="V10" s="7"/>
      <c r="W10" s="7"/>
      <c r="Y10" s="58" t="s">
        <v>31</v>
      </c>
      <c r="Z10" s="85">
        <v>0</v>
      </c>
      <c r="AD10" s="85"/>
      <c r="AE10" s="126"/>
    </row>
    <row r="11" spans="1:31" ht="12.75">
      <c r="A11" s="52" t="s">
        <v>405</v>
      </c>
      <c r="B11" s="53"/>
      <c r="C11" s="53"/>
      <c r="D11" s="53"/>
      <c r="E11" s="51"/>
      <c r="F11" s="51"/>
      <c r="G11" s="7"/>
      <c r="H11" s="38"/>
      <c r="I11" s="38"/>
      <c r="J11" s="38"/>
      <c r="K11" s="38"/>
      <c r="L11" s="7"/>
      <c r="M11" s="7"/>
      <c r="N11" s="7"/>
      <c r="O11" s="7"/>
      <c r="P11" s="7"/>
      <c r="Q11" s="34"/>
      <c r="R11" s="7"/>
      <c r="S11" s="7"/>
      <c r="T11" s="7"/>
      <c r="U11" s="7"/>
      <c r="Y11" s="58" t="s">
        <v>32</v>
      </c>
      <c r="Z11" s="85">
        <v>76</v>
      </c>
      <c r="AD11" s="85"/>
      <c r="AE11" s="126"/>
    </row>
    <row r="12" spans="1:31" s="3" customFormat="1" ht="21.75">
      <c r="A12" s="49" t="s">
        <v>27</v>
      </c>
      <c r="B12" s="2" t="s">
        <v>0</v>
      </c>
      <c r="C12" s="2" t="s">
        <v>1</v>
      </c>
      <c r="D12" s="2" t="s">
        <v>2</v>
      </c>
      <c r="E12" s="2" t="s">
        <v>18</v>
      </c>
      <c r="F12" s="48" t="s">
        <v>3</v>
      </c>
      <c r="G12" s="12" t="s">
        <v>19</v>
      </c>
      <c r="H12" s="12" t="s">
        <v>15</v>
      </c>
      <c r="I12" s="12" t="s">
        <v>16</v>
      </c>
      <c r="J12" s="12" t="s">
        <v>17</v>
      </c>
      <c r="K12" s="12"/>
      <c r="L12" s="17" t="s">
        <v>22</v>
      </c>
      <c r="M12" s="5"/>
      <c r="N12" s="5"/>
      <c r="O12" s="5"/>
      <c r="P12" s="5"/>
      <c r="R12" s="16"/>
      <c r="S12" s="9"/>
      <c r="T12" s="16"/>
      <c r="U12" s="9"/>
      <c r="Y12" s="58" t="s">
        <v>33</v>
      </c>
      <c r="Z12" s="85">
        <v>143</v>
      </c>
      <c r="AD12" s="85"/>
      <c r="AE12" s="126"/>
    </row>
    <row r="13" spans="1:16" s="9" customFormat="1" ht="12.75" hidden="1">
      <c r="A13" s="22">
        <v>300</v>
      </c>
      <c r="B13" s="20"/>
      <c r="C13" s="20"/>
      <c r="D13" s="20"/>
      <c r="E13">
        <v>0.0341</v>
      </c>
      <c r="F13" s="20"/>
      <c r="G13" s="20"/>
      <c r="H13" s="12"/>
      <c r="I13" s="12"/>
      <c r="J13" s="12"/>
      <c r="K13" s="12"/>
      <c r="L13" s="21"/>
      <c r="M13" s="7"/>
      <c r="N13" s="7"/>
      <c r="O13" s="7"/>
      <c r="P13" s="7"/>
    </row>
    <row r="14" spans="1:16" s="9" customFormat="1" ht="12.75" hidden="1">
      <c r="A14" s="22">
        <v>301</v>
      </c>
      <c r="B14" s="20"/>
      <c r="C14" s="20"/>
      <c r="D14" s="20"/>
      <c r="E14">
        <v>0.36014</v>
      </c>
      <c r="F14" s="20"/>
      <c r="G14" s="20"/>
      <c r="H14" s="12"/>
      <c r="I14" s="12"/>
      <c r="J14" s="12"/>
      <c r="K14" s="12"/>
      <c r="L14" s="21"/>
      <c r="M14" s="7"/>
      <c r="N14" s="7"/>
      <c r="O14" s="7"/>
      <c r="P14" s="7"/>
    </row>
    <row r="15" spans="1:16" s="9" customFormat="1" ht="12.75" hidden="1">
      <c r="A15" s="22">
        <v>302</v>
      </c>
      <c r="B15" s="20"/>
      <c r="C15" s="20"/>
      <c r="D15" s="20"/>
      <c r="E15">
        <v>0.68618</v>
      </c>
      <c r="F15" s="20"/>
      <c r="G15" s="20"/>
      <c r="H15" s="12"/>
      <c r="I15" s="12"/>
      <c r="J15" s="12"/>
      <c r="K15" s="12"/>
      <c r="L15" s="21"/>
      <c r="M15" s="7"/>
      <c r="N15" s="7"/>
      <c r="O15" s="7"/>
      <c r="P15" s="7"/>
    </row>
    <row r="16" spans="1:16" s="9" customFormat="1" ht="12.75" hidden="1">
      <c r="A16" s="22">
        <v>303</v>
      </c>
      <c r="B16" s="20"/>
      <c r="C16" s="20"/>
      <c r="D16" s="20"/>
      <c r="E16">
        <v>1.01222</v>
      </c>
      <c r="F16" s="20"/>
      <c r="G16" s="20"/>
      <c r="H16" s="12"/>
      <c r="I16" s="12"/>
      <c r="J16" s="12"/>
      <c r="K16" s="12"/>
      <c r="L16" s="21"/>
      <c r="M16" s="7"/>
      <c r="N16" s="7"/>
      <c r="O16" s="7"/>
      <c r="P16" s="7"/>
    </row>
    <row r="17" spans="1:16" s="9" customFormat="1" ht="12.75" hidden="1">
      <c r="A17" s="22">
        <v>304</v>
      </c>
      <c r="B17" s="20"/>
      <c r="C17" s="20"/>
      <c r="D17" s="20"/>
      <c r="E17">
        <v>1.33826</v>
      </c>
      <c r="F17" s="20"/>
      <c r="G17" s="20"/>
      <c r="H17" s="12"/>
      <c r="I17" s="12"/>
      <c r="J17" s="12"/>
      <c r="K17" s="12"/>
      <c r="L17" s="21"/>
      <c r="M17" s="7"/>
      <c r="N17" s="7"/>
      <c r="O17" s="7"/>
      <c r="P17" s="7"/>
    </row>
    <row r="18" spans="1:16" s="9" customFormat="1" ht="12.75" hidden="1">
      <c r="A18" s="22">
        <v>305</v>
      </c>
      <c r="B18" s="20"/>
      <c r="C18" s="20"/>
      <c r="D18" s="20"/>
      <c r="E18">
        <v>1.6643</v>
      </c>
      <c r="F18" s="20"/>
      <c r="G18" s="20"/>
      <c r="H18" s="12"/>
      <c r="I18" s="12"/>
      <c r="J18" s="12"/>
      <c r="K18" s="12"/>
      <c r="L18" s="21"/>
      <c r="M18" s="7"/>
      <c r="N18" s="7"/>
      <c r="O18" s="7"/>
      <c r="P18" s="7"/>
    </row>
    <row r="19" spans="1:16" s="9" customFormat="1" ht="12.75" hidden="1">
      <c r="A19" s="22">
        <v>306</v>
      </c>
      <c r="B19" s="20"/>
      <c r="C19" s="20"/>
      <c r="D19" s="20"/>
      <c r="E19">
        <v>1.99034</v>
      </c>
      <c r="F19" s="20"/>
      <c r="G19" s="20"/>
      <c r="H19" s="12"/>
      <c r="I19" s="12"/>
      <c r="J19" s="12"/>
      <c r="K19" s="12"/>
      <c r="L19" s="21"/>
      <c r="M19" s="7"/>
      <c r="N19" s="7"/>
      <c r="O19" s="7"/>
      <c r="P19" s="7"/>
    </row>
    <row r="20" spans="1:16" s="9" customFormat="1" ht="12.75" hidden="1">
      <c r="A20" s="22">
        <v>307</v>
      </c>
      <c r="B20" s="20"/>
      <c r="C20" s="20"/>
      <c r="D20" s="20"/>
      <c r="E20">
        <v>2.31638</v>
      </c>
      <c r="F20" s="20"/>
      <c r="G20" s="20"/>
      <c r="H20" s="12"/>
      <c r="I20" s="12"/>
      <c r="J20" s="12"/>
      <c r="K20" s="12"/>
      <c r="L20" s="21"/>
      <c r="M20" s="7"/>
      <c r="N20" s="7"/>
      <c r="O20" s="7"/>
      <c r="P20" s="7"/>
    </row>
    <row r="21" spans="1:16" s="9" customFormat="1" ht="12.75" hidden="1">
      <c r="A21" s="22">
        <v>308</v>
      </c>
      <c r="B21" s="20"/>
      <c r="C21" s="20"/>
      <c r="D21" s="20"/>
      <c r="E21">
        <v>2.64242</v>
      </c>
      <c r="F21" s="20"/>
      <c r="G21" s="20"/>
      <c r="H21" s="12"/>
      <c r="I21" s="12"/>
      <c r="J21" s="12"/>
      <c r="K21" s="12"/>
      <c r="L21" s="21"/>
      <c r="M21" s="7"/>
      <c r="N21" s="7"/>
      <c r="O21" s="7"/>
      <c r="P21" s="7"/>
    </row>
    <row r="22" spans="1:16" s="9" customFormat="1" ht="12.75" hidden="1">
      <c r="A22" s="22">
        <v>309</v>
      </c>
      <c r="B22" s="20"/>
      <c r="C22" s="20"/>
      <c r="D22" s="20"/>
      <c r="E22">
        <v>2.96846</v>
      </c>
      <c r="F22" s="20"/>
      <c r="G22" s="20"/>
      <c r="H22" s="12"/>
      <c r="I22" s="12"/>
      <c r="J22" s="12"/>
      <c r="K22" s="12"/>
      <c r="L22" s="21"/>
      <c r="M22" s="7"/>
      <c r="N22" s="7"/>
      <c r="O22" s="7"/>
      <c r="P22" s="7"/>
    </row>
    <row r="23" spans="1:16" s="9" customFormat="1" ht="12.75" hidden="1">
      <c r="A23" s="22">
        <v>310</v>
      </c>
      <c r="B23" s="20"/>
      <c r="C23" s="20"/>
      <c r="D23" s="20"/>
      <c r="E23">
        <v>3.2945</v>
      </c>
      <c r="F23" s="20"/>
      <c r="G23" s="20"/>
      <c r="H23" s="12"/>
      <c r="I23" s="12"/>
      <c r="J23" s="12"/>
      <c r="K23" s="12"/>
      <c r="L23" s="21"/>
      <c r="M23" s="7"/>
      <c r="N23" s="7"/>
      <c r="O23" s="7"/>
      <c r="P23" s="7"/>
    </row>
    <row r="24" spans="1:16" s="9" customFormat="1" ht="12.75" hidden="1">
      <c r="A24" s="22">
        <v>311</v>
      </c>
      <c r="B24" s="20"/>
      <c r="C24" s="20"/>
      <c r="D24" s="20"/>
      <c r="E24">
        <v>4.98865</v>
      </c>
      <c r="F24" s="20"/>
      <c r="G24" s="20"/>
      <c r="H24" s="12"/>
      <c r="I24" s="12"/>
      <c r="J24" s="12"/>
      <c r="K24" s="12"/>
      <c r="L24" s="21"/>
      <c r="M24" s="7"/>
      <c r="N24" s="7"/>
      <c r="O24" s="7"/>
      <c r="P24" s="7"/>
    </row>
    <row r="25" spans="1:16" s="9" customFormat="1" ht="12.75" hidden="1">
      <c r="A25" s="22">
        <v>312</v>
      </c>
      <c r="B25" s="20"/>
      <c r="C25" s="20"/>
      <c r="D25" s="20"/>
      <c r="E25">
        <v>6.6828</v>
      </c>
      <c r="F25" s="20"/>
      <c r="G25" s="20"/>
      <c r="H25" s="12"/>
      <c r="I25" s="12"/>
      <c r="J25" s="12"/>
      <c r="K25" s="12"/>
      <c r="L25" s="21"/>
      <c r="M25" s="7"/>
      <c r="N25" s="7"/>
      <c r="O25" s="7"/>
      <c r="P25" s="7"/>
    </row>
    <row r="26" spans="1:16" s="9" customFormat="1" ht="12.75" hidden="1">
      <c r="A26" s="22">
        <v>313</v>
      </c>
      <c r="B26" s="20"/>
      <c r="C26" s="20"/>
      <c r="D26" s="20"/>
      <c r="E26">
        <v>8.37695</v>
      </c>
      <c r="F26" s="20"/>
      <c r="G26" s="20"/>
      <c r="H26" s="12"/>
      <c r="I26" s="12"/>
      <c r="J26" s="12"/>
      <c r="K26" s="12"/>
      <c r="L26" s="21"/>
      <c r="M26" s="7"/>
      <c r="N26" s="7"/>
      <c r="O26" s="7"/>
      <c r="P26" s="7"/>
    </row>
    <row r="27" spans="1:16" s="9" customFormat="1" ht="12.75" hidden="1">
      <c r="A27" s="22">
        <v>314</v>
      </c>
      <c r="B27" s="20"/>
      <c r="C27" s="20"/>
      <c r="D27" s="20"/>
      <c r="E27">
        <v>10.0711</v>
      </c>
      <c r="F27" s="20"/>
      <c r="G27" s="20"/>
      <c r="H27" s="12"/>
      <c r="I27" s="12"/>
      <c r="J27" s="12"/>
      <c r="K27" s="12"/>
      <c r="L27" s="21"/>
      <c r="M27" s="7"/>
      <c r="N27" s="7"/>
      <c r="O27" s="7"/>
      <c r="P27" s="7"/>
    </row>
    <row r="28" spans="1:16" s="9" customFormat="1" ht="12.75" hidden="1">
      <c r="A28" s="22">
        <v>315</v>
      </c>
      <c r="B28" s="20"/>
      <c r="C28" s="20"/>
      <c r="D28" s="20"/>
      <c r="E28">
        <v>11.7652</v>
      </c>
      <c r="F28" s="20"/>
      <c r="G28" s="20"/>
      <c r="H28" s="12"/>
      <c r="I28" s="12"/>
      <c r="J28" s="12"/>
      <c r="K28" s="12"/>
      <c r="L28" s="21"/>
      <c r="M28" s="7"/>
      <c r="N28" s="7"/>
      <c r="O28" s="7"/>
      <c r="P28" s="7"/>
    </row>
    <row r="29" spans="1:16" s="9" customFormat="1" ht="12.75" hidden="1">
      <c r="A29" s="22">
        <v>316</v>
      </c>
      <c r="B29" s="20"/>
      <c r="C29" s="20"/>
      <c r="D29" s="20"/>
      <c r="E29">
        <v>13.4594</v>
      </c>
      <c r="F29" s="20"/>
      <c r="G29" s="20"/>
      <c r="H29" s="12"/>
      <c r="I29" s="12"/>
      <c r="J29" s="12"/>
      <c r="K29" s="12"/>
      <c r="L29" s="21"/>
      <c r="M29" s="7"/>
      <c r="N29" s="7"/>
      <c r="O29" s="7"/>
      <c r="P29" s="7"/>
    </row>
    <row r="30" spans="1:16" s="9" customFormat="1" ht="12.75" hidden="1">
      <c r="A30" s="22">
        <v>317</v>
      </c>
      <c r="B30" s="20"/>
      <c r="C30" s="20"/>
      <c r="D30" s="20"/>
      <c r="E30">
        <v>15.1535</v>
      </c>
      <c r="F30" s="20"/>
      <c r="G30" s="20"/>
      <c r="H30" s="12"/>
      <c r="I30" s="12"/>
      <c r="J30" s="12"/>
      <c r="K30" s="12"/>
      <c r="L30" s="21"/>
      <c r="M30" s="7"/>
      <c r="N30" s="7"/>
      <c r="O30" s="7"/>
      <c r="P30" s="7"/>
    </row>
    <row r="31" spans="1:16" s="9" customFormat="1" ht="12.75" hidden="1">
      <c r="A31" s="22">
        <v>318</v>
      </c>
      <c r="B31" s="20"/>
      <c r="C31" s="20"/>
      <c r="D31" s="20"/>
      <c r="E31">
        <v>16.8477</v>
      </c>
      <c r="F31" s="20"/>
      <c r="G31" s="20"/>
      <c r="H31" s="12"/>
      <c r="I31" s="12"/>
      <c r="J31" s="12"/>
      <c r="K31" s="12"/>
      <c r="L31" s="21"/>
      <c r="M31" s="7"/>
      <c r="N31" s="7"/>
      <c r="O31" s="7"/>
      <c r="P31" s="7"/>
    </row>
    <row r="32" spans="1:16" s="9" customFormat="1" ht="12.75" hidden="1">
      <c r="A32" s="22">
        <v>319</v>
      </c>
      <c r="B32" s="20"/>
      <c r="C32" s="20"/>
      <c r="D32" s="20"/>
      <c r="E32">
        <v>18.5418</v>
      </c>
      <c r="F32" s="20"/>
      <c r="G32" s="20"/>
      <c r="H32" s="12"/>
      <c r="I32" s="12"/>
      <c r="J32" s="12"/>
      <c r="K32" s="12"/>
      <c r="L32" s="21"/>
      <c r="M32" s="7"/>
      <c r="N32" s="7"/>
      <c r="O32" s="7"/>
      <c r="P32" s="7"/>
    </row>
    <row r="33" spans="1:16" s="9" customFormat="1" ht="12.75" hidden="1">
      <c r="A33" s="22">
        <v>320</v>
      </c>
      <c r="B33" s="20"/>
      <c r="C33" s="20"/>
      <c r="D33" s="20"/>
      <c r="E33">
        <v>20.236</v>
      </c>
      <c r="F33" s="20"/>
      <c r="G33" s="20"/>
      <c r="H33" s="12"/>
      <c r="I33" s="12"/>
      <c r="J33" s="12"/>
      <c r="K33" s="12"/>
      <c r="L33" s="21"/>
      <c r="M33" s="7"/>
      <c r="N33" s="7"/>
      <c r="O33" s="7"/>
      <c r="P33" s="7"/>
    </row>
    <row r="34" spans="1:16" s="9" customFormat="1" ht="12.75" hidden="1">
      <c r="A34" s="22">
        <v>321</v>
      </c>
      <c r="B34" s="20"/>
      <c r="C34" s="20"/>
      <c r="D34" s="20"/>
      <c r="E34">
        <v>21.9177</v>
      </c>
      <c r="F34" s="20"/>
      <c r="G34" s="20"/>
      <c r="H34" s="12"/>
      <c r="I34" s="12"/>
      <c r="J34" s="12"/>
      <c r="K34" s="12"/>
      <c r="L34" s="21"/>
      <c r="M34" s="7"/>
      <c r="N34" s="7"/>
      <c r="O34" s="7"/>
      <c r="P34" s="7"/>
    </row>
    <row r="35" spans="1:16" s="9" customFormat="1" ht="12.75" hidden="1">
      <c r="A35" s="22">
        <v>322</v>
      </c>
      <c r="B35" s="20"/>
      <c r="C35" s="20"/>
      <c r="D35" s="20"/>
      <c r="E35">
        <v>23.5995</v>
      </c>
      <c r="F35" s="20"/>
      <c r="G35" s="20"/>
      <c r="H35" s="12"/>
      <c r="I35" s="12"/>
      <c r="J35" s="12"/>
      <c r="K35" s="12"/>
      <c r="L35" s="21"/>
      <c r="M35" s="7"/>
      <c r="N35" s="7"/>
      <c r="O35" s="7"/>
      <c r="P35" s="7"/>
    </row>
    <row r="36" spans="1:16" s="9" customFormat="1" ht="12.75" hidden="1">
      <c r="A36" s="22">
        <v>323</v>
      </c>
      <c r="B36" s="20"/>
      <c r="C36" s="20"/>
      <c r="D36" s="20"/>
      <c r="E36">
        <v>25.2812</v>
      </c>
      <c r="F36" s="20"/>
      <c r="G36" s="20"/>
      <c r="H36" s="12"/>
      <c r="I36" s="12"/>
      <c r="J36" s="12"/>
      <c r="K36" s="12"/>
      <c r="L36" s="21"/>
      <c r="M36" s="7"/>
      <c r="N36" s="7"/>
      <c r="O36" s="7"/>
      <c r="P36" s="7"/>
    </row>
    <row r="37" spans="1:16" s="9" customFormat="1" ht="12.75" hidden="1">
      <c r="A37" s="22">
        <v>324</v>
      </c>
      <c r="B37" s="20"/>
      <c r="C37" s="20"/>
      <c r="D37" s="20"/>
      <c r="E37">
        <v>26.963</v>
      </c>
      <c r="F37" s="20"/>
      <c r="G37" s="20"/>
      <c r="H37" s="12"/>
      <c r="I37" s="12"/>
      <c r="J37" s="12"/>
      <c r="K37" s="12"/>
      <c r="L37" s="21"/>
      <c r="M37" s="7"/>
      <c r="N37" s="7"/>
      <c r="O37" s="7"/>
      <c r="P37" s="7"/>
    </row>
    <row r="38" spans="1:16" s="9" customFormat="1" ht="12.75" hidden="1">
      <c r="A38" s="22">
        <v>325</v>
      </c>
      <c r="B38" s="20"/>
      <c r="C38" s="20"/>
      <c r="D38" s="20"/>
      <c r="E38">
        <v>28.6447</v>
      </c>
      <c r="F38" s="20"/>
      <c r="G38" s="20"/>
      <c r="H38" s="12"/>
      <c r="I38" s="12"/>
      <c r="J38" s="12"/>
      <c r="K38" s="12"/>
      <c r="L38" s="21"/>
      <c r="M38" s="7"/>
      <c r="N38" s="7"/>
      <c r="O38" s="7"/>
      <c r="P38" s="7"/>
    </row>
    <row r="39" spans="1:16" s="9" customFormat="1" ht="12.75" hidden="1">
      <c r="A39" s="22">
        <v>326</v>
      </c>
      <c r="B39" s="20"/>
      <c r="C39" s="20"/>
      <c r="D39" s="20"/>
      <c r="E39">
        <v>30.3265</v>
      </c>
      <c r="F39" s="20"/>
      <c r="G39" s="20"/>
      <c r="H39" s="12"/>
      <c r="I39" s="12"/>
      <c r="J39" s="12"/>
      <c r="K39" s="12"/>
      <c r="L39" s="21"/>
      <c r="M39" s="7"/>
      <c r="N39" s="7"/>
      <c r="O39" s="7"/>
      <c r="P39" s="7"/>
    </row>
    <row r="40" spans="1:16" s="9" customFormat="1" ht="12.75" hidden="1">
      <c r="A40" s="22">
        <v>327</v>
      </c>
      <c r="B40" s="20"/>
      <c r="C40" s="20"/>
      <c r="D40" s="20"/>
      <c r="E40">
        <v>32.0082</v>
      </c>
      <c r="F40" s="20"/>
      <c r="G40" s="20"/>
      <c r="H40" s="12"/>
      <c r="I40" s="12"/>
      <c r="J40" s="12"/>
      <c r="K40" s="12"/>
      <c r="L40" s="21"/>
      <c r="M40" s="7"/>
      <c r="N40" s="7"/>
      <c r="O40" s="7"/>
      <c r="P40" s="7"/>
    </row>
    <row r="41" spans="1:16" s="9" customFormat="1" ht="12.75" hidden="1">
      <c r="A41" s="22">
        <v>328</v>
      </c>
      <c r="B41" s="20"/>
      <c r="C41" s="20"/>
      <c r="D41" s="20"/>
      <c r="E41">
        <v>33.69</v>
      </c>
      <c r="F41" s="20"/>
      <c r="G41" s="20"/>
      <c r="H41" s="12"/>
      <c r="I41" s="12"/>
      <c r="J41" s="12"/>
      <c r="K41" s="12"/>
      <c r="L41" s="21"/>
      <c r="M41" s="7"/>
      <c r="N41" s="7"/>
      <c r="O41" s="7"/>
      <c r="P41" s="7"/>
    </row>
    <row r="42" spans="1:16" s="9" customFormat="1" ht="12.75" hidden="1">
      <c r="A42" s="22">
        <v>329</v>
      </c>
      <c r="B42" s="20"/>
      <c r="C42" s="20"/>
      <c r="D42" s="20"/>
      <c r="E42">
        <v>35.3717</v>
      </c>
      <c r="F42" s="20"/>
      <c r="G42" s="20"/>
      <c r="H42" s="12"/>
      <c r="I42" s="12"/>
      <c r="J42" s="12"/>
      <c r="K42" s="12"/>
      <c r="L42" s="21"/>
      <c r="M42" s="7"/>
      <c r="N42" s="7"/>
      <c r="O42" s="7"/>
      <c r="P42" s="7"/>
    </row>
    <row r="43" spans="1:16" s="9" customFormat="1" ht="12.75" hidden="1">
      <c r="A43" s="22">
        <v>330</v>
      </c>
      <c r="B43" s="20"/>
      <c r="C43" s="20"/>
      <c r="D43" s="20"/>
      <c r="E43">
        <v>37.0535</v>
      </c>
      <c r="F43" s="20"/>
      <c r="G43" s="20"/>
      <c r="H43" s="12"/>
      <c r="I43" s="12"/>
      <c r="J43" s="12"/>
      <c r="K43" s="12"/>
      <c r="L43" s="21"/>
      <c r="M43" s="7"/>
      <c r="N43" s="7"/>
      <c r="O43" s="7"/>
      <c r="P43" s="7"/>
    </row>
    <row r="44" spans="1:16" s="9" customFormat="1" ht="12.75" hidden="1">
      <c r="A44" s="22">
        <v>331</v>
      </c>
      <c r="B44" s="20"/>
      <c r="C44" s="20"/>
      <c r="D44" s="20"/>
      <c r="E44">
        <v>37.343</v>
      </c>
      <c r="F44" s="20"/>
      <c r="G44" s="20"/>
      <c r="H44" s="12"/>
      <c r="I44" s="12"/>
      <c r="J44" s="12"/>
      <c r="K44" s="12"/>
      <c r="L44" s="21"/>
      <c r="M44" s="7"/>
      <c r="N44" s="7"/>
      <c r="O44" s="7"/>
      <c r="P44" s="7"/>
    </row>
    <row r="45" spans="1:16" s="9" customFormat="1" ht="12.75" hidden="1">
      <c r="A45" s="22">
        <v>332</v>
      </c>
      <c r="B45" s="20"/>
      <c r="C45" s="20"/>
      <c r="D45" s="20"/>
      <c r="E45">
        <v>37.6326</v>
      </c>
      <c r="F45" s="20"/>
      <c r="G45" s="20"/>
      <c r="H45" s="12"/>
      <c r="I45" s="12"/>
      <c r="J45" s="12"/>
      <c r="K45" s="12"/>
      <c r="L45" s="21"/>
      <c r="M45" s="7"/>
      <c r="N45" s="7"/>
      <c r="O45" s="7"/>
      <c r="P45" s="7"/>
    </row>
    <row r="46" spans="1:16" s="9" customFormat="1" ht="12.75" hidden="1">
      <c r="A46" s="22">
        <v>333</v>
      </c>
      <c r="B46" s="20"/>
      <c r="C46" s="20"/>
      <c r="D46" s="20"/>
      <c r="E46">
        <v>37.9221</v>
      </c>
      <c r="F46" s="20"/>
      <c r="G46" s="20"/>
      <c r="H46" s="12"/>
      <c r="I46" s="12"/>
      <c r="J46" s="12"/>
      <c r="K46" s="12"/>
      <c r="L46" s="21"/>
      <c r="M46" s="7"/>
      <c r="N46" s="7"/>
      <c r="O46" s="7"/>
      <c r="P46" s="7"/>
    </row>
    <row r="47" spans="1:16" s="9" customFormat="1" ht="12.75" hidden="1">
      <c r="A47" s="22">
        <v>334</v>
      </c>
      <c r="B47" s="20"/>
      <c r="C47" s="20"/>
      <c r="D47" s="20"/>
      <c r="E47">
        <v>38.2116</v>
      </c>
      <c r="F47" s="20"/>
      <c r="G47" s="20"/>
      <c r="H47" s="12"/>
      <c r="I47" s="12"/>
      <c r="J47" s="12"/>
      <c r="K47" s="12"/>
      <c r="L47" s="21"/>
      <c r="M47" s="7"/>
      <c r="N47" s="7"/>
      <c r="O47" s="7"/>
      <c r="P47" s="7"/>
    </row>
    <row r="48" spans="1:16" s="9" customFormat="1" ht="12.75" hidden="1">
      <c r="A48" s="22">
        <v>335</v>
      </c>
      <c r="B48" s="20"/>
      <c r="C48" s="20"/>
      <c r="D48" s="20"/>
      <c r="E48">
        <v>38.5011</v>
      </c>
      <c r="F48" s="20"/>
      <c r="G48" s="20"/>
      <c r="H48" s="12"/>
      <c r="I48" s="12"/>
      <c r="J48" s="12"/>
      <c r="K48" s="12"/>
      <c r="L48" s="21"/>
      <c r="M48" s="7"/>
      <c r="N48" s="7"/>
      <c r="O48" s="7"/>
      <c r="P48" s="7"/>
    </row>
    <row r="49" spans="1:16" s="9" customFormat="1" ht="12.75" hidden="1">
      <c r="A49" s="22">
        <v>336</v>
      </c>
      <c r="B49" s="20"/>
      <c r="C49" s="20"/>
      <c r="D49" s="20"/>
      <c r="E49">
        <v>38.7907</v>
      </c>
      <c r="F49" s="20"/>
      <c r="G49" s="20"/>
      <c r="H49" s="12"/>
      <c r="I49" s="12"/>
      <c r="J49" s="12"/>
      <c r="K49" s="12"/>
      <c r="L49" s="21"/>
      <c r="M49" s="7"/>
      <c r="N49" s="7"/>
      <c r="O49" s="7"/>
      <c r="P49" s="7"/>
    </row>
    <row r="50" spans="1:16" s="9" customFormat="1" ht="12.75" hidden="1">
      <c r="A50" s="22">
        <v>336</v>
      </c>
      <c r="B50" s="20"/>
      <c r="C50" s="20"/>
      <c r="D50" s="20"/>
      <c r="E50">
        <v>39.0802</v>
      </c>
      <c r="F50" s="20"/>
      <c r="G50" s="20"/>
      <c r="H50" s="12"/>
      <c r="I50" s="12"/>
      <c r="J50" s="12"/>
      <c r="K50" s="12"/>
      <c r="L50" s="21"/>
      <c r="M50" s="7"/>
      <c r="N50" s="7"/>
      <c r="O50" s="7"/>
      <c r="P50" s="7"/>
    </row>
    <row r="51" spans="1:16" s="9" customFormat="1" ht="12.75" hidden="1">
      <c r="A51" s="22">
        <v>338</v>
      </c>
      <c r="B51" s="20"/>
      <c r="C51" s="20"/>
      <c r="D51" s="20"/>
      <c r="E51">
        <v>39.3697</v>
      </c>
      <c r="F51" s="20"/>
      <c r="G51" s="20"/>
      <c r="H51" s="12"/>
      <c r="I51" s="12"/>
      <c r="J51" s="12"/>
      <c r="K51" s="12"/>
      <c r="L51" s="21"/>
      <c r="M51" s="7"/>
      <c r="N51" s="7"/>
      <c r="O51" s="7"/>
      <c r="P51" s="7"/>
    </row>
    <row r="52" spans="1:16" s="9" customFormat="1" ht="12.75" hidden="1">
      <c r="A52" s="22">
        <v>339</v>
      </c>
      <c r="B52" s="20"/>
      <c r="C52" s="20"/>
      <c r="D52" s="20"/>
      <c r="E52">
        <v>39.6593</v>
      </c>
      <c r="F52" s="20"/>
      <c r="G52" s="20"/>
      <c r="H52" s="12"/>
      <c r="I52" s="12"/>
      <c r="J52" s="12"/>
      <c r="K52" s="12"/>
      <c r="L52" s="21"/>
      <c r="M52" s="7"/>
      <c r="N52" s="7"/>
      <c r="O52" s="7"/>
      <c r="P52" s="7"/>
    </row>
    <row r="53" spans="1:16" s="9" customFormat="1" ht="12.75" hidden="1">
      <c r="A53" s="22">
        <v>340</v>
      </c>
      <c r="B53" s="20"/>
      <c r="C53" s="20"/>
      <c r="D53" s="20"/>
      <c r="E53">
        <v>39.9488</v>
      </c>
      <c r="F53" s="20"/>
      <c r="G53" s="20"/>
      <c r="H53" s="12"/>
      <c r="I53" s="12"/>
      <c r="J53" s="12"/>
      <c r="K53" s="12"/>
      <c r="L53" s="21"/>
      <c r="M53" s="7"/>
      <c r="N53" s="7"/>
      <c r="O53" s="7"/>
      <c r="P53" s="7"/>
    </row>
    <row r="54" spans="1:16" s="9" customFormat="1" ht="12.75" hidden="1">
      <c r="A54" s="22">
        <v>341</v>
      </c>
      <c r="B54" s="20"/>
      <c r="C54" s="20"/>
      <c r="D54" s="20"/>
      <c r="E54">
        <v>40.4451</v>
      </c>
      <c r="F54" s="20"/>
      <c r="G54" s="20"/>
      <c r="H54" s="12"/>
      <c r="I54" s="12"/>
      <c r="J54" s="12"/>
      <c r="K54" s="12"/>
      <c r="L54" s="21"/>
      <c r="M54" s="7"/>
      <c r="N54" s="7"/>
      <c r="O54" s="7"/>
      <c r="P54" s="7"/>
    </row>
    <row r="55" spans="1:16" s="9" customFormat="1" ht="12.75" hidden="1">
      <c r="A55" s="22">
        <v>342</v>
      </c>
      <c r="B55" s="20"/>
      <c r="C55" s="20"/>
      <c r="D55" s="20"/>
      <c r="E55">
        <v>40.9414</v>
      </c>
      <c r="F55" s="20"/>
      <c r="G55" s="20"/>
      <c r="H55" s="12"/>
      <c r="I55" s="12"/>
      <c r="J55" s="12"/>
      <c r="K55" s="12"/>
      <c r="L55" s="21"/>
      <c r="M55" s="7"/>
      <c r="N55" s="7"/>
      <c r="O55" s="7"/>
      <c r="P55" s="7"/>
    </row>
    <row r="56" spans="1:16" s="9" customFormat="1" ht="12.75" hidden="1">
      <c r="A56" s="22">
        <v>343</v>
      </c>
      <c r="B56" s="20"/>
      <c r="C56" s="20"/>
      <c r="D56" s="20"/>
      <c r="E56">
        <v>41.4377</v>
      </c>
      <c r="F56" s="20"/>
      <c r="G56" s="20"/>
      <c r="H56" s="12"/>
      <c r="I56" s="12"/>
      <c r="J56" s="12"/>
      <c r="K56" s="12"/>
      <c r="L56" s="21"/>
      <c r="M56" s="7"/>
      <c r="N56" s="7"/>
      <c r="O56" s="7"/>
      <c r="P56" s="7"/>
    </row>
    <row r="57" spans="1:16" s="9" customFormat="1" ht="12.75" hidden="1">
      <c r="A57" s="22">
        <v>344</v>
      </c>
      <c r="B57" s="20"/>
      <c r="C57" s="20"/>
      <c r="D57" s="20"/>
      <c r="E57">
        <v>41.934</v>
      </c>
      <c r="F57" s="20"/>
      <c r="G57" s="20"/>
      <c r="H57" s="12"/>
      <c r="I57" s="12"/>
      <c r="J57" s="12"/>
      <c r="K57" s="12"/>
      <c r="L57" s="21"/>
      <c r="M57" s="7"/>
      <c r="N57" s="7"/>
      <c r="O57" s="7"/>
      <c r="P57" s="7"/>
    </row>
    <row r="58" spans="1:16" s="9" customFormat="1" ht="12.75" hidden="1">
      <c r="A58" s="22">
        <v>345</v>
      </c>
      <c r="B58" s="20"/>
      <c r="C58" s="20"/>
      <c r="D58" s="20"/>
      <c r="E58">
        <v>42.4302</v>
      </c>
      <c r="F58" s="20"/>
      <c r="G58" s="20"/>
      <c r="H58" s="12"/>
      <c r="I58" s="12"/>
      <c r="J58" s="12"/>
      <c r="K58" s="12"/>
      <c r="L58" s="21"/>
      <c r="M58" s="7"/>
      <c r="N58" s="7"/>
      <c r="O58" s="7"/>
      <c r="P58" s="7"/>
    </row>
    <row r="59" spans="1:16" s="9" customFormat="1" ht="12.75" hidden="1">
      <c r="A59" s="22">
        <v>346</v>
      </c>
      <c r="B59" s="20"/>
      <c r="C59" s="20"/>
      <c r="D59" s="20"/>
      <c r="E59">
        <v>42.9265</v>
      </c>
      <c r="F59" s="20"/>
      <c r="G59" s="20"/>
      <c r="H59" s="12"/>
      <c r="I59" s="12"/>
      <c r="J59" s="12"/>
      <c r="K59" s="12"/>
      <c r="L59" s="21"/>
      <c r="M59" s="7"/>
      <c r="N59" s="7"/>
      <c r="O59" s="7"/>
      <c r="P59" s="7"/>
    </row>
    <row r="60" spans="1:16" s="9" customFormat="1" ht="12.75" hidden="1">
      <c r="A60" s="22">
        <v>347</v>
      </c>
      <c r="B60" s="20"/>
      <c r="C60" s="20"/>
      <c r="D60" s="20"/>
      <c r="E60">
        <v>43.4228</v>
      </c>
      <c r="F60" s="20"/>
      <c r="G60" s="20"/>
      <c r="H60" s="12"/>
      <c r="I60" s="12"/>
      <c r="J60" s="12"/>
      <c r="K60" s="12"/>
      <c r="L60" s="21"/>
      <c r="M60" s="7"/>
      <c r="N60" s="7"/>
      <c r="O60" s="7"/>
      <c r="P60" s="7"/>
    </row>
    <row r="61" spans="1:16" s="9" customFormat="1" ht="12.75" hidden="1">
      <c r="A61" s="22">
        <v>348</v>
      </c>
      <c r="B61" s="20"/>
      <c r="C61" s="20"/>
      <c r="D61" s="20"/>
      <c r="E61">
        <v>43.9191</v>
      </c>
      <c r="F61" s="20"/>
      <c r="G61" s="20"/>
      <c r="H61" s="12"/>
      <c r="I61" s="12"/>
      <c r="J61" s="12"/>
      <c r="K61" s="12"/>
      <c r="L61" s="21"/>
      <c r="M61" s="7"/>
      <c r="N61" s="7"/>
      <c r="O61" s="7"/>
      <c r="P61" s="7"/>
    </row>
    <row r="62" spans="1:16" s="9" customFormat="1" ht="12.75" hidden="1">
      <c r="A62" s="22">
        <v>349</v>
      </c>
      <c r="B62" s="20"/>
      <c r="C62" s="20"/>
      <c r="D62" s="20"/>
      <c r="E62">
        <v>44.4154</v>
      </c>
      <c r="F62" s="20"/>
      <c r="G62" s="20"/>
      <c r="H62" s="12"/>
      <c r="I62" s="12"/>
      <c r="J62" s="12"/>
      <c r="K62" s="12"/>
      <c r="L62" s="21"/>
      <c r="M62" s="7"/>
      <c r="N62" s="7"/>
      <c r="O62" s="7"/>
      <c r="P62" s="7"/>
    </row>
    <row r="63" spans="1:16" s="9" customFormat="1" ht="12.75" hidden="1">
      <c r="A63" s="22">
        <v>350</v>
      </c>
      <c r="B63" s="20"/>
      <c r="C63" s="20"/>
      <c r="D63" s="20"/>
      <c r="E63">
        <v>44.9117</v>
      </c>
      <c r="F63" s="20"/>
      <c r="G63" s="20"/>
      <c r="H63" s="12"/>
      <c r="I63" s="12"/>
      <c r="J63" s="12"/>
      <c r="K63" s="12"/>
      <c r="L63" s="21"/>
      <c r="M63" s="7"/>
      <c r="N63" s="7"/>
      <c r="O63" s="7"/>
      <c r="P63" s="7"/>
    </row>
    <row r="64" spans="1:16" s="9" customFormat="1" ht="12.75" hidden="1">
      <c r="A64" s="22">
        <v>351</v>
      </c>
      <c r="B64" s="20"/>
      <c r="C64" s="20"/>
      <c r="D64" s="20"/>
      <c r="E64">
        <v>45.0844</v>
      </c>
      <c r="F64" s="20"/>
      <c r="G64" s="20"/>
      <c r="H64" s="12"/>
      <c r="I64" s="12"/>
      <c r="J64" s="12"/>
      <c r="K64" s="12"/>
      <c r="L64" s="21"/>
      <c r="M64" s="7"/>
      <c r="N64" s="7"/>
      <c r="O64" s="7"/>
      <c r="P64" s="7"/>
    </row>
    <row r="65" spans="1:16" s="9" customFormat="1" ht="12.75" hidden="1">
      <c r="A65" s="22">
        <v>352</v>
      </c>
      <c r="B65" s="20"/>
      <c r="C65" s="20"/>
      <c r="D65" s="20"/>
      <c r="E65">
        <v>45.257</v>
      </c>
      <c r="F65" s="20"/>
      <c r="G65" s="20"/>
      <c r="H65" s="12"/>
      <c r="I65" s="12"/>
      <c r="J65" s="12"/>
      <c r="K65" s="12"/>
      <c r="L65" s="21"/>
      <c r="M65" s="7"/>
      <c r="N65" s="7"/>
      <c r="O65" s="7"/>
      <c r="P65" s="7"/>
    </row>
    <row r="66" spans="1:16" s="9" customFormat="1" ht="12.75" hidden="1">
      <c r="A66" s="22">
        <v>353</v>
      </c>
      <c r="B66" s="20"/>
      <c r="C66" s="20"/>
      <c r="D66" s="20"/>
      <c r="E66">
        <v>45.4297</v>
      </c>
      <c r="F66" s="20"/>
      <c r="G66" s="20"/>
      <c r="H66" s="12"/>
      <c r="I66" s="12"/>
      <c r="J66" s="12"/>
      <c r="K66" s="12"/>
      <c r="L66" s="21"/>
      <c r="M66" s="7"/>
      <c r="N66" s="7"/>
      <c r="O66" s="7"/>
      <c r="P66" s="7"/>
    </row>
    <row r="67" spans="1:16" s="9" customFormat="1" ht="12.75" hidden="1">
      <c r="A67" s="22">
        <v>354</v>
      </c>
      <c r="B67" s="20"/>
      <c r="C67" s="20"/>
      <c r="D67" s="20"/>
      <c r="E67">
        <v>45.6023</v>
      </c>
      <c r="F67" s="20"/>
      <c r="G67" s="20"/>
      <c r="H67" s="12"/>
      <c r="I67" s="12"/>
      <c r="J67" s="12"/>
      <c r="K67" s="12"/>
      <c r="L67" s="21"/>
      <c r="M67" s="7"/>
      <c r="N67" s="7"/>
      <c r="O67" s="7"/>
      <c r="P67" s="7"/>
    </row>
    <row r="68" spans="1:16" s="9" customFormat="1" ht="12.75" hidden="1">
      <c r="A68" s="22">
        <v>355</v>
      </c>
      <c r="B68" s="20"/>
      <c r="C68" s="20"/>
      <c r="D68" s="20"/>
      <c r="E68">
        <v>45.775</v>
      </c>
      <c r="F68" s="20"/>
      <c r="G68" s="20"/>
      <c r="H68" s="12"/>
      <c r="I68" s="12"/>
      <c r="J68" s="12"/>
      <c r="K68" s="12"/>
      <c r="L68" s="21"/>
      <c r="M68" s="7"/>
      <c r="N68" s="7"/>
      <c r="O68" s="7"/>
      <c r="P68" s="7"/>
    </row>
    <row r="69" spans="1:16" s="9" customFormat="1" ht="12.75" hidden="1">
      <c r="A69" s="22">
        <v>356</v>
      </c>
      <c r="B69" s="20"/>
      <c r="C69" s="20"/>
      <c r="D69" s="20"/>
      <c r="E69">
        <v>45.9477</v>
      </c>
      <c r="F69" s="20"/>
      <c r="G69" s="20"/>
      <c r="H69" s="12"/>
      <c r="I69" s="12"/>
      <c r="J69" s="12"/>
      <c r="K69" s="12"/>
      <c r="L69" s="21"/>
      <c r="M69" s="7"/>
      <c r="N69" s="7"/>
      <c r="O69" s="7"/>
      <c r="P69" s="7"/>
    </row>
    <row r="70" spans="1:16" s="9" customFormat="1" ht="12.75" hidden="1">
      <c r="A70" s="22">
        <v>357</v>
      </c>
      <c r="B70" s="20"/>
      <c r="C70" s="20"/>
      <c r="D70" s="20"/>
      <c r="E70">
        <v>46.1203</v>
      </c>
      <c r="F70" s="20"/>
      <c r="G70" s="20"/>
      <c r="H70" s="12"/>
      <c r="I70" s="12"/>
      <c r="J70" s="12"/>
      <c r="K70" s="12"/>
      <c r="L70" s="21"/>
      <c r="M70" s="7"/>
      <c r="N70" s="7"/>
      <c r="O70" s="7"/>
      <c r="P70" s="7"/>
    </row>
    <row r="71" spans="1:16" s="9" customFormat="1" ht="12.75" hidden="1">
      <c r="A71" s="22">
        <v>358</v>
      </c>
      <c r="B71" s="20"/>
      <c r="C71" s="20"/>
      <c r="D71" s="20"/>
      <c r="E71">
        <v>46.293</v>
      </c>
      <c r="F71" s="20"/>
      <c r="G71" s="20"/>
      <c r="H71" s="12"/>
      <c r="I71" s="12"/>
      <c r="J71" s="12"/>
      <c r="K71" s="12"/>
      <c r="L71" s="21"/>
      <c r="M71" s="7"/>
      <c r="N71" s="7"/>
      <c r="O71" s="7"/>
      <c r="P71" s="7"/>
    </row>
    <row r="72" spans="1:16" s="9" customFormat="1" ht="12.75" hidden="1">
      <c r="A72" s="22">
        <v>359</v>
      </c>
      <c r="B72" s="20"/>
      <c r="C72" s="20"/>
      <c r="D72" s="20"/>
      <c r="E72">
        <v>46.4656</v>
      </c>
      <c r="F72" s="20"/>
      <c r="G72" s="20"/>
      <c r="H72" s="12"/>
      <c r="I72" s="12"/>
      <c r="J72" s="12"/>
      <c r="K72" s="12"/>
      <c r="L72" s="21"/>
      <c r="M72" s="7"/>
      <c r="N72" s="7"/>
      <c r="O72" s="7"/>
      <c r="P72" s="7"/>
    </row>
    <row r="73" spans="1:21" s="9" customFormat="1" ht="12.75" hidden="1">
      <c r="A73" s="10">
        <v>360</v>
      </c>
      <c r="B73" s="1">
        <v>0.0001299</v>
      </c>
      <c r="C73" s="1">
        <v>3.917E-06</v>
      </c>
      <c r="D73" s="1">
        <v>0.0006061</v>
      </c>
      <c r="E73">
        <v>46.6383</v>
      </c>
      <c r="F73" s="7"/>
      <c r="G73" s="13">
        <f>C73*E73</f>
        <v>0.0001826822211</v>
      </c>
      <c r="H73" s="13">
        <f>E73*F73*B73</f>
        <v>0</v>
      </c>
      <c r="I73" s="13">
        <f>E73*F73*C73</f>
        <v>0</v>
      </c>
      <c r="J73" s="13">
        <f>E73*F73*D73</f>
        <v>0</v>
      </c>
      <c r="K73" s="13"/>
      <c r="L73" s="36" t="s">
        <v>4</v>
      </c>
      <c r="M73" s="18">
        <f>100*(H544/G544)</f>
        <v>4.0348765130433115</v>
      </c>
      <c r="N73" s="31" t="s">
        <v>7</v>
      </c>
      <c r="O73" s="31">
        <f>M73/(M73+M74+M75)</f>
        <v>0.1863252631117401</v>
      </c>
      <c r="P73" s="29" t="s">
        <v>11</v>
      </c>
      <c r="R73" s="16"/>
      <c r="S73" s="16"/>
      <c r="T73" s="16"/>
      <c r="U73" s="81"/>
    </row>
    <row r="74" spans="1:21" s="9" customFormat="1" ht="12.75" hidden="1">
      <c r="A74" s="10">
        <v>361</v>
      </c>
      <c r="B74" s="1">
        <v>0.000145847</v>
      </c>
      <c r="C74" s="1">
        <v>4.393581E-06</v>
      </c>
      <c r="D74" s="1">
        <v>0.0006808792</v>
      </c>
      <c r="E74">
        <v>47.1834</v>
      </c>
      <c r="F74" s="7"/>
      <c r="G74" s="13">
        <f aca="true" t="shared" si="0" ref="G74:G137">C74*E74</f>
        <v>0.0002073040897554</v>
      </c>
      <c r="H74" s="13">
        <f aca="true" t="shared" si="1" ref="H74:H137">E74*F74*B74</f>
        <v>0</v>
      </c>
      <c r="I74" s="13">
        <f aca="true" t="shared" si="2" ref="I74:I137">E74*F74*C74</f>
        <v>0</v>
      </c>
      <c r="J74" s="13">
        <f aca="true" t="shared" si="3" ref="J74:J137">E74*F74*D74</f>
        <v>0</v>
      </c>
      <c r="K74" s="13"/>
      <c r="L74" s="32" t="s">
        <v>5</v>
      </c>
      <c r="M74" s="33">
        <f>100*(I544/G544)</f>
        <v>2.3149425102458254</v>
      </c>
      <c r="N74" s="46" t="s">
        <v>8</v>
      </c>
      <c r="O74" s="46">
        <f>M74/(M73+M74+M75)</f>
        <v>0.10690098468088495</v>
      </c>
      <c r="P74" s="30" t="s">
        <v>13</v>
      </c>
      <c r="R74" s="16"/>
      <c r="S74" s="16"/>
      <c r="T74" s="16"/>
      <c r="U74" s="81"/>
    </row>
    <row r="75" spans="1:21" s="9" customFormat="1" ht="12.75" hidden="1">
      <c r="A75" s="10">
        <v>362</v>
      </c>
      <c r="B75" s="1">
        <v>0.0001638021</v>
      </c>
      <c r="C75" s="1">
        <v>4.929604E-06</v>
      </c>
      <c r="D75" s="1">
        <v>0.0007651456</v>
      </c>
      <c r="E75">
        <v>47.7285</v>
      </c>
      <c r="F75" s="7"/>
      <c r="G75" s="13">
        <f t="shared" si="0"/>
        <v>0.000235282604514</v>
      </c>
      <c r="H75" s="13">
        <f t="shared" si="1"/>
        <v>0</v>
      </c>
      <c r="I75" s="13">
        <f t="shared" si="2"/>
        <v>0</v>
      </c>
      <c r="J75" s="13">
        <f t="shared" si="3"/>
        <v>0</v>
      </c>
      <c r="K75" s="13"/>
      <c r="L75" s="36" t="s">
        <v>6</v>
      </c>
      <c r="M75" s="18">
        <f>100*(J544/G544)</f>
        <v>15.305196757494052</v>
      </c>
      <c r="N75" s="36" t="s">
        <v>9</v>
      </c>
      <c r="O75" s="19">
        <f>M75/(M73+M74+M75)</f>
        <v>0.706773752207375</v>
      </c>
      <c r="P75" s="35" t="s">
        <v>12</v>
      </c>
      <c r="R75" s="16"/>
      <c r="S75" s="16"/>
      <c r="T75" s="16"/>
      <c r="U75" s="81"/>
    </row>
    <row r="76" spans="1:16" s="9" customFormat="1" ht="12.75" hidden="1">
      <c r="A76" s="10">
        <v>363</v>
      </c>
      <c r="B76" s="1">
        <v>0.0001840037</v>
      </c>
      <c r="C76" s="1">
        <v>5.532136E-06</v>
      </c>
      <c r="D76" s="1">
        <v>0.0008600124</v>
      </c>
      <c r="E76">
        <v>48.2735</v>
      </c>
      <c r="F76" s="7"/>
      <c r="G76" s="13">
        <f t="shared" si="0"/>
        <v>0.000267055567196</v>
      </c>
      <c r="H76" s="13">
        <f t="shared" si="1"/>
        <v>0</v>
      </c>
      <c r="I76" s="13">
        <f t="shared" si="2"/>
        <v>0</v>
      </c>
      <c r="J76" s="13">
        <f t="shared" si="3"/>
        <v>0</v>
      </c>
      <c r="K76" s="13"/>
      <c r="L76" s="4"/>
      <c r="M76"/>
      <c r="N76" s="4"/>
      <c r="O76"/>
      <c r="P76"/>
    </row>
    <row r="77" spans="1:18" s="9" customFormat="1" ht="12.75" hidden="1">
      <c r="A77" s="10">
        <v>364</v>
      </c>
      <c r="B77" s="1">
        <v>0.0002066902</v>
      </c>
      <c r="C77" s="1">
        <v>6.208245E-06</v>
      </c>
      <c r="D77" s="1">
        <v>0.0009665928</v>
      </c>
      <c r="E77">
        <v>48.8186</v>
      </c>
      <c r="F77" s="7"/>
      <c r="G77" s="13">
        <f t="shared" si="0"/>
        <v>0.000303077829357</v>
      </c>
      <c r="H77" s="13">
        <f t="shared" si="1"/>
        <v>0</v>
      </c>
      <c r="I77" s="13">
        <f t="shared" si="2"/>
        <v>0</v>
      </c>
      <c r="J77" s="13">
        <f t="shared" si="3"/>
        <v>0</v>
      </c>
      <c r="K77" s="13"/>
      <c r="L77" s="30" t="s">
        <v>10</v>
      </c>
      <c r="M77" s="43"/>
      <c r="N77" s="43"/>
      <c r="O77" s="43"/>
      <c r="P77" s="43"/>
      <c r="R77" s="16"/>
    </row>
    <row r="78" spans="1:16" s="9" customFormat="1" ht="12.75" hidden="1">
      <c r="A78" s="10">
        <v>365</v>
      </c>
      <c r="B78" s="1">
        <v>0.0002321</v>
      </c>
      <c r="C78" s="1">
        <v>6.965E-06</v>
      </c>
      <c r="D78" s="1">
        <v>0.001086</v>
      </c>
      <c r="E78">
        <v>49.3637</v>
      </c>
      <c r="F78" s="7"/>
      <c r="G78" s="13">
        <f t="shared" si="0"/>
        <v>0.00034381817050000004</v>
      </c>
      <c r="H78" s="13">
        <f t="shared" si="1"/>
        <v>0</v>
      </c>
      <c r="I78" s="13">
        <f t="shared" si="2"/>
        <v>0</v>
      </c>
      <c r="J78" s="13">
        <f t="shared" si="3"/>
        <v>0</v>
      </c>
      <c r="K78" s="13"/>
      <c r="L78" s="44" t="s">
        <v>96</v>
      </c>
      <c r="M78" s="44"/>
      <c r="N78" s="45"/>
      <c r="O78" s="45"/>
      <c r="P78" s="45"/>
    </row>
    <row r="79" spans="1:16" s="9" customFormat="1" ht="12.75" hidden="1">
      <c r="A79" s="10">
        <v>366</v>
      </c>
      <c r="B79" s="1">
        <v>0.000260728</v>
      </c>
      <c r="C79" s="1">
        <v>7.813219E-06</v>
      </c>
      <c r="D79" s="1">
        <v>0.001220586</v>
      </c>
      <c r="E79">
        <v>49.9088</v>
      </c>
      <c r="F79" s="7"/>
      <c r="G79" s="13">
        <f t="shared" si="0"/>
        <v>0.0003899483844272</v>
      </c>
      <c r="H79" s="13">
        <f t="shared" si="1"/>
        <v>0</v>
      </c>
      <c r="I79" s="13">
        <f t="shared" si="2"/>
        <v>0</v>
      </c>
      <c r="J79" s="13">
        <f t="shared" si="3"/>
        <v>0</v>
      </c>
      <c r="K79" s="13"/>
      <c r="L79" s="44" t="s">
        <v>14</v>
      </c>
      <c r="M79" s="44"/>
      <c r="N79" s="45"/>
      <c r="O79" s="45"/>
      <c r="P79" s="45"/>
    </row>
    <row r="80" spans="1:11" s="9" customFormat="1" ht="12.75" hidden="1">
      <c r="A80" s="10">
        <v>367</v>
      </c>
      <c r="B80" s="1">
        <v>0.000293075</v>
      </c>
      <c r="C80" s="1">
        <v>8.767336E-06</v>
      </c>
      <c r="D80" s="1">
        <v>0.001372729</v>
      </c>
      <c r="E80">
        <v>50.4539</v>
      </c>
      <c r="F80" s="7"/>
      <c r="G80" s="13">
        <f t="shared" si="0"/>
        <v>0.0004423462938104</v>
      </c>
      <c r="H80" s="13">
        <f t="shared" si="1"/>
        <v>0</v>
      </c>
      <c r="I80" s="13">
        <f t="shared" si="2"/>
        <v>0</v>
      </c>
      <c r="J80" s="13">
        <f t="shared" si="3"/>
        <v>0</v>
      </c>
      <c r="K80" s="13"/>
    </row>
    <row r="81" spans="1:16" s="9" customFormat="1" ht="12.75" hidden="1">
      <c r="A81" s="10">
        <v>368</v>
      </c>
      <c r="B81" s="1">
        <v>0.000329388</v>
      </c>
      <c r="C81" s="1">
        <v>9.839844E-06</v>
      </c>
      <c r="D81" s="1">
        <v>0.001543579</v>
      </c>
      <c r="E81">
        <v>50.9989</v>
      </c>
      <c r="F81" s="7"/>
      <c r="G81" s="13">
        <f t="shared" si="0"/>
        <v>0.0005018212201716</v>
      </c>
      <c r="H81" s="13">
        <f t="shared" si="1"/>
        <v>0</v>
      </c>
      <c r="I81" s="13">
        <f t="shared" si="2"/>
        <v>0</v>
      </c>
      <c r="J81" s="13">
        <f t="shared" si="3"/>
        <v>0</v>
      </c>
      <c r="K81" s="13"/>
      <c r="L81" s="21"/>
      <c r="M81" s="7"/>
      <c r="N81" s="7"/>
      <c r="O81" s="7"/>
      <c r="P81" s="7"/>
    </row>
    <row r="82" spans="1:16" s="9" customFormat="1" ht="12.75" hidden="1">
      <c r="A82" s="10">
        <v>369</v>
      </c>
      <c r="B82" s="1">
        <v>0.000369914</v>
      </c>
      <c r="C82" s="1">
        <v>1.104323E-05</v>
      </c>
      <c r="D82" s="1">
        <v>0.001734286</v>
      </c>
      <c r="E82">
        <v>51.544</v>
      </c>
      <c r="F82" s="7"/>
      <c r="G82" s="13">
        <f t="shared" si="0"/>
        <v>0.00056921224712</v>
      </c>
      <c r="H82" s="13">
        <f t="shared" si="1"/>
        <v>0</v>
      </c>
      <c r="I82" s="13">
        <f t="shared" si="2"/>
        <v>0</v>
      </c>
      <c r="J82" s="13">
        <f t="shared" si="3"/>
        <v>0</v>
      </c>
      <c r="K82" s="13"/>
      <c r="L82" s="82"/>
      <c r="M82" s="83"/>
      <c r="N82" s="84"/>
      <c r="O82" s="84"/>
      <c r="P82" s="34"/>
    </row>
    <row r="83" spans="1:19" ht="12.75">
      <c r="A83" s="11">
        <v>370</v>
      </c>
      <c r="B83" s="1">
        <v>0.0004149</v>
      </c>
      <c r="C83" s="1">
        <v>1.239E-05</v>
      </c>
      <c r="D83" s="1">
        <v>0.001946</v>
      </c>
      <c r="E83">
        <v>52.0891</v>
      </c>
      <c r="F83">
        <v>0.019</v>
      </c>
      <c r="G83" s="13">
        <f t="shared" si="0"/>
        <v>0.000645383949</v>
      </c>
      <c r="H83" s="13">
        <f t="shared" si="1"/>
        <v>0.00041062358420999997</v>
      </c>
      <c r="I83" s="13">
        <f t="shared" si="2"/>
        <v>1.2262295031E-05</v>
      </c>
      <c r="J83" s="13">
        <f t="shared" si="3"/>
        <v>0.0019259423834</v>
      </c>
      <c r="K83" s="13"/>
      <c r="L83" s="85"/>
      <c r="M83" s="86"/>
      <c r="N83" s="84"/>
      <c r="O83" s="84"/>
      <c r="P83" s="34"/>
      <c r="R83" s="9"/>
      <c r="S83" s="9"/>
    </row>
    <row r="84" spans="1:19" ht="12.75">
      <c r="A84" s="11">
        <v>371</v>
      </c>
      <c r="B84" s="1">
        <v>0.0004641587</v>
      </c>
      <c r="C84" s="1">
        <v>1.388641E-05</v>
      </c>
      <c r="D84" s="1">
        <v>0.002177777</v>
      </c>
      <c r="E84">
        <v>51.8777</v>
      </c>
      <c r="F84">
        <v>0.019</v>
      </c>
      <c r="G84" s="13">
        <f t="shared" si="0"/>
        <v>0.000720395012057</v>
      </c>
      <c r="H84" s="13">
        <f t="shared" si="1"/>
        <v>0.00045751023002881</v>
      </c>
      <c r="I84" s="13">
        <f t="shared" si="2"/>
        <v>1.3687505229082999E-05</v>
      </c>
      <c r="J84" s="13">
        <f t="shared" si="3"/>
        <v>0.0021465831755851</v>
      </c>
      <c r="K84" s="13"/>
      <c r="L84" s="82"/>
      <c r="M84" s="83"/>
      <c r="N84" s="82"/>
      <c r="O84" s="87"/>
      <c r="P84" s="35"/>
      <c r="R84" s="9"/>
      <c r="S84" s="9"/>
    </row>
    <row r="85" spans="1:19" ht="12.75">
      <c r="A85" s="11">
        <v>372</v>
      </c>
      <c r="B85" s="1">
        <v>0.000518986</v>
      </c>
      <c r="C85" s="1">
        <v>1.555728E-05</v>
      </c>
      <c r="D85" s="1">
        <v>0.002435809</v>
      </c>
      <c r="E85">
        <v>51.6664</v>
      </c>
      <c r="F85">
        <v>0.019</v>
      </c>
      <c r="G85" s="13">
        <f t="shared" si="0"/>
        <v>0.0008037886513920001</v>
      </c>
      <c r="H85" s="13">
        <f t="shared" si="1"/>
        <v>0.0005094686271376</v>
      </c>
      <c r="I85" s="13">
        <f t="shared" si="2"/>
        <v>1.5271984376448E-05</v>
      </c>
      <c r="J85" s="13">
        <f t="shared" si="3"/>
        <v>0.0023911401602344003</v>
      </c>
      <c r="K85" s="13"/>
      <c r="L85" s="11"/>
      <c r="M85" s="15"/>
      <c r="R85" s="9"/>
      <c r="S85" s="9"/>
    </row>
    <row r="86" spans="1:19" ht="12.75">
      <c r="A86" s="11">
        <v>373</v>
      </c>
      <c r="B86" s="1">
        <v>0.000581854</v>
      </c>
      <c r="C86" s="1">
        <v>1.744296E-05</v>
      </c>
      <c r="D86" s="1">
        <v>0.002731953</v>
      </c>
      <c r="E86">
        <v>51.455</v>
      </c>
      <c r="F86">
        <v>0.019</v>
      </c>
      <c r="G86" s="13">
        <f t="shared" si="0"/>
        <v>0.0008975275067999999</v>
      </c>
      <c r="H86" s="13">
        <f t="shared" si="1"/>
        <v>0.00056884665383</v>
      </c>
      <c r="I86" s="13">
        <f t="shared" si="2"/>
        <v>1.7053022629199998E-05</v>
      </c>
      <c r="J86" s="13">
        <f t="shared" si="3"/>
        <v>0.002670880190685</v>
      </c>
      <c r="K86" s="13"/>
      <c r="L86" s="11"/>
      <c r="M86" s="15"/>
      <c r="R86" s="9"/>
      <c r="S86" s="9"/>
    </row>
    <row r="87" spans="1:19" ht="12.75">
      <c r="A87" s="11">
        <v>374</v>
      </c>
      <c r="B87" s="1">
        <v>0.0006552347</v>
      </c>
      <c r="C87" s="1">
        <v>1.958375E-05</v>
      </c>
      <c r="D87" s="1">
        <v>0.003078064</v>
      </c>
      <c r="E87">
        <v>51.2437</v>
      </c>
      <c r="F87">
        <v>0.019</v>
      </c>
      <c r="G87" s="13">
        <f t="shared" si="0"/>
        <v>0.001003543809875</v>
      </c>
      <c r="H87" s="13">
        <f t="shared" si="1"/>
        <v>0.0006379563575314099</v>
      </c>
      <c r="I87" s="13">
        <f t="shared" si="2"/>
        <v>1.9067332387624998E-05</v>
      </c>
      <c r="J87" s="13">
        <f t="shared" si="3"/>
        <v>0.0029968963757392</v>
      </c>
      <c r="K87" s="13"/>
      <c r="R87" s="9"/>
      <c r="S87" s="9"/>
    </row>
    <row r="88" spans="1:19" ht="12.75">
      <c r="A88" s="11">
        <v>375</v>
      </c>
      <c r="B88" s="1">
        <v>0.0007416</v>
      </c>
      <c r="C88" s="1">
        <v>2.202E-05</v>
      </c>
      <c r="D88" s="1">
        <v>0.003486</v>
      </c>
      <c r="E88">
        <v>51.0323</v>
      </c>
      <c r="F88">
        <v>0.019</v>
      </c>
      <c r="G88" s="13">
        <f t="shared" si="0"/>
        <v>0.0011237312459999999</v>
      </c>
      <c r="H88" s="13">
        <f t="shared" si="1"/>
        <v>0.0007190655199199999</v>
      </c>
      <c r="I88" s="13">
        <f t="shared" si="2"/>
        <v>2.1350893673999996E-05</v>
      </c>
      <c r="J88" s="13">
        <f t="shared" si="3"/>
        <v>0.0033800733581999995</v>
      </c>
      <c r="K88" s="13"/>
      <c r="R88" s="9"/>
      <c r="S88" s="9"/>
    </row>
    <row r="89" spans="1:19" ht="12.75">
      <c r="A89" s="11">
        <v>376</v>
      </c>
      <c r="B89" s="1">
        <v>0.0008450296</v>
      </c>
      <c r="C89" s="1">
        <v>2.483965E-05</v>
      </c>
      <c r="D89" s="1">
        <v>0.003975227</v>
      </c>
      <c r="E89">
        <v>50.8209</v>
      </c>
      <c r="F89">
        <v>0.019</v>
      </c>
      <c r="G89" s="13">
        <f t="shared" si="0"/>
        <v>0.001262373368685</v>
      </c>
      <c r="H89" s="13">
        <f t="shared" si="1"/>
        <v>0.00081595813117416</v>
      </c>
      <c r="I89" s="13">
        <f t="shared" si="2"/>
        <v>2.3985094005015E-05</v>
      </c>
      <c r="J89" s="13">
        <f t="shared" si="3"/>
        <v>0.0038384676630416996</v>
      </c>
      <c r="K89" s="13"/>
      <c r="R89" s="9"/>
      <c r="S89" s="9"/>
    </row>
    <row r="90" spans="1:19" ht="12.75">
      <c r="A90" s="11">
        <v>377</v>
      </c>
      <c r="B90" s="1">
        <v>0.0009645268</v>
      </c>
      <c r="C90" s="1">
        <v>2.804126E-05</v>
      </c>
      <c r="D90" s="1">
        <v>0.00454088</v>
      </c>
      <c r="E90">
        <v>50.6096</v>
      </c>
      <c r="F90">
        <v>0.019</v>
      </c>
      <c r="G90" s="13">
        <f t="shared" si="0"/>
        <v>0.0014191569520959999</v>
      </c>
      <c r="H90" s="13">
        <f t="shared" si="1"/>
        <v>0.00092747199520832</v>
      </c>
      <c r="I90" s="13">
        <f t="shared" si="2"/>
        <v>2.6963982089823997E-05</v>
      </c>
      <c r="J90" s="13">
        <f t="shared" si="3"/>
        <v>0.004366430288511999</v>
      </c>
      <c r="K90" s="13"/>
      <c r="R90" s="9"/>
      <c r="S90" s="9"/>
    </row>
    <row r="91" spans="1:19" ht="12.75">
      <c r="A91" s="11">
        <v>378</v>
      </c>
      <c r="B91" s="1">
        <v>0.001094949</v>
      </c>
      <c r="C91" s="1">
        <v>3.153104E-05</v>
      </c>
      <c r="D91" s="1">
        <v>0.00515832</v>
      </c>
      <c r="E91">
        <v>50.3982</v>
      </c>
      <c r="F91">
        <v>0.019</v>
      </c>
      <c r="G91" s="13">
        <f t="shared" si="0"/>
        <v>0.0015891076601280002</v>
      </c>
      <c r="H91" s="13">
        <f t="shared" si="1"/>
        <v>0.0010484857151442</v>
      </c>
      <c r="I91" s="13">
        <f t="shared" si="2"/>
        <v>3.0193045542432002E-05</v>
      </c>
      <c r="J91" s="13">
        <f t="shared" si="3"/>
        <v>0.004939430817456</v>
      </c>
      <c r="K91" s="13"/>
      <c r="R91" s="9"/>
      <c r="S91" s="9"/>
    </row>
    <row r="92" spans="1:19" ht="12.75">
      <c r="A92" s="11">
        <v>379</v>
      </c>
      <c r="B92" s="1">
        <v>0.001231154</v>
      </c>
      <c r="C92" s="1">
        <v>3.521521E-05</v>
      </c>
      <c r="D92" s="1">
        <v>0.005802907</v>
      </c>
      <c r="E92">
        <v>50.1869</v>
      </c>
      <c r="F92">
        <v>0.019</v>
      </c>
      <c r="G92" s="13">
        <f t="shared" si="0"/>
        <v>0.001767342222749</v>
      </c>
      <c r="H92" s="13">
        <f t="shared" si="1"/>
        <v>0.0011739682509693998</v>
      </c>
      <c r="I92" s="13">
        <f t="shared" si="2"/>
        <v>3.3579502232231E-05</v>
      </c>
      <c r="J92" s="13">
        <f t="shared" si="3"/>
        <v>0.0055333683530477</v>
      </c>
      <c r="K92" s="13"/>
      <c r="R92" s="9"/>
      <c r="S92" s="9"/>
    </row>
    <row r="93" spans="1:19" ht="12.75">
      <c r="A93" s="11">
        <v>380</v>
      </c>
      <c r="B93" s="1">
        <v>0.001368</v>
      </c>
      <c r="C93" s="1">
        <v>3.9E-05</v>
      </c>
      <c r="D93" s="1">
        <v>0.006450001</v>
      </c>
      <c r="E93">
        <v>49.9755</v>
      </c>
      <c r="F93">
        <v>0.019</v>
      </c>
      <c r="G93" s="13">
        <f t="shared" si="0"/>
        <v>0.0019490444999999998</v>
      </c>
      <c r="H93" s="13">
        <f t="shared" si="1"/>
        <v>0.001298963196</v>
      </c>
      <c r="I93" s="13">
        <f t="shared" si="2"/>
        <v>3.7031845499999994E-05</v>
      </c>
      <c r="J93" s="13">
        <f t="shared" si="3"/>
        <v>0.0061244984745345</v>
      </c>
      <c r="K93" s="13"/>
      <c r="R93" s="9"/>
      <c r="S93" s="9"/>
    </row>
    <row r="94" spans="1:19" ht="12.75">
      <c r="A94" s="11">
        <v>381</v>
      </c>
      <c r="B94" s="1">
        <v>0.00150205</v>
      </c>
      <c r="C94" s="1">
        <v>4.28264E-05</v>
      </c>
      <c r="D94" s="1">
        <v>0.007083216</v>
      </c>
      <c r="E94">
        <v>50.4428</v>
      </c>
      <c r="F94">
        <v>0.019</v>
      </c>
      <c r="G94" s="13">
        <f t="shared" si="0"/>
        <v>0.00216028352992</v>
      </c>
      <c r="H94" s="13">
        <f t="shared" si="1"/>
        <v>0.00143958454706</v>
      </c>
      <c r="I94" s="13">
        <f t="shared" si="2"/>
        <v>4.104538706848E-05</v>
      </c>
      <c r="J94" s="13">
        <f t="shared" si="3"/>
        <v>0.006788647712851199</v>
      </c>
      <c r="K94" s="13"/>
      <c r="R94" s="9"/>
      <c r="S94" s="9"/>
    </row>
    <row r="95" spans="1:19" ht="12.75">
      <c r="A95" s="11">
        <v>382</v>
      </c>
      <c r="B95" s="1">
        <v>0.001642328</v>
      </c>
      <c r="C95" s="1">
        <v>4.69146E-05</v>
      </c>
      <c r="D95" s="1">
        <v>0.007745488</v>
      </c>
      <c r="E95">
        <v>50.91</v>
      </c>
      <c r="F95">
        <v>0.019</v>
      </c>
      <c r="G95" s="13">
        <f t="shared" si="0"/>
        <v>0.002388422286</v>
      </c>
      <c r="H95" s="13">
        <f t="shared" si="1"/>
        <v>0.0015886074511199998</v>
      </c>
      <c r="I95" s="13">
        <f t="shared" si="2"/>
        <v>4.5380023433999996E-05</v>
      </c>
      <c r="J95" s="13">
        <f t="shared" si="3"/>
        <v>0.007492133087519999</v>
      </c>
      <c r="K95" s="13"/>
      <c r="R95" s="9"/>
      <c r="S95" s="9"/>
    </row>
    <row r="96" spans="1:19" ht="12.75">
      <c r="A96" s="11">
        <v>383</v>
      </c>
      <c r="B96" s="1">
        <v>0.001802382</v>
      </c>
      <c r="C96" s="1">
        <v>5.15896E-05</v>
      </c>
      <c r="D96" s="1">
        <v>0.008501152</v>
      </c>
      <c r="E96">
        <v>51.3773</v>
      </c>
      <c r="F96">
        <v>0.019</v>
      </c>
      <c r="G96" s="13">
        <f t="shared" si="0"/>
        <v>0.0026505343560799997</v>
      </c>
      <c r="H96" s="13">
        <f t="shared" si="1"/>
        <v>0.0017594288938433999</v>
      </c>
      <c r="I96" s="13">
        <f t="shared" si="2"/>
        <v>5.0360152765519993E-05</v>
      </c>
      <c r="J96" s="13">
        <f t="shared" si="3"/>
        <v>0.008298558496342399</v>
      </c>
      <c r="K96" s="13"/>
      <c r="R96" s="9"/>
      <c r="S96" s="9"/>
    </row>
    <row r="97" spans="1:19" ht="12.75">
      <c r="A97" s="11">
        <v>384</v>
      </c>
      <c r="B97" s="1">
        <v>0.001995757</v>
      </c>
      <c r="C97" s="1">
        <v>5.71764E-05</v>
      </c>
      <c r="D97" s="1">
        <v>0.009414544</v>
      </c>
      <c r="E97">
        <v>51.8446</v>
      </c>
      <c r="F97">
        <v>0.019</v>
      </c>
      <c r="G97" s="13">
        <f t="shared" si="0"/>
        <v>0.0029642875874399998</v>
      </c>
      <c r="H97" s="13">
        <f t="shared" si="1"/>
        <v>0.0019659152438818</v>
      </c>
      <c r="I97" s="13">
        <f t="shared" si="2"/>
        <v>5.632146416136E-05</v>
      </c>
      <c r="J97" s="13">
        <f t="shared" si="3"/>
        <v>0.009273772089385601</v>
      </c>
      <c r="K97" s="13"/>
      <c r="R97" s="9"/>
      <c r="S97" s="9"/>
    </row>
    <row r="98" spans="1:19" ht="12.75">
      <c r="A98" s="11">
        <v>385</v>
      </c>
      <c r="B98" s="1">
        <v>0.002236</v>
      </c>
      <c r="C98" s="1">
        <v>6.4E-05</v>
      </c>
      <c r="D98" s="1">
        <v>0.01054999</v>
      </c>
      <c r="E98">
        <v>52.3118</v>
      </c>
      <c r="F98">
        <v>0.019</v>
      </c>
      <c r="G98" s="13">
        <f t="shared" si="0"/>
        <v>0.0033479551999999997</v>
      </c>
      <c r="H98" s="13">
        <f t="shared" si="1"/>
        <v>0.0022224145112</v>
      </c>
      <c r="I98" s="13">
        <f t="shared" si="2"/>
        <v>6.361114879999999E-05</v>
      </c>
      <c r="J98" s="13">
        <f t="shared" si="3"/>
        <v>0.010485890370758</v>
      </c>
      <c r="K98" s="13"/>
      <c r="R98" s="9"/>
      <c r="S98" s="9"/>
    </row>
    <row r="99" spans="1:19" ht="12.75">
      <c r="A99" s="11">
        <v>386</v>
      </c>
      <c r="B99" s="1">
        <v>0.002535385</v>
      </c>
      <c r="C99" s="1">
        <v>7.234421E-05</v>
      </c>
      <c r="D99" s="1">
        <v>0.0119658</v>
      </c>
      <c r="E99">
        <v>52.7791</v>
      </c>
      <c r="F99">
        <v>0.019</v>
      </c>
      <c r="G99" s="13">
        <f t="shared" si="0"/>
        <v>0.003818262294011</v>
      </c>
      <c r="H99" s="13">
        <f t="shared" si="1"/>
        <v>0.0025424914306165</v>
      </c>
      <c r="I99" s="13">
        <f t="shared" si="2"/>
        <v>7.2546983586209E-05</v>
      </c>
      <c r="J99" s="13">
        <f t="shared" si="3"/>
        <v>0.011999338940820002</v>
      </c>
      <c r="K99" s="13"/>
      <c r="R99" s="9"/>
      <c r="S99" s="9"/>
    </row>
    <row r="100" spans="1:19" ht="12.75">
      <c r="A100" s="11">
        <v>387</v>
      </c>
      <c r="B100" s="1">
        <v>0.002892603</v>
      </c>
      <c r="C100" s="1">
        <v>8.221224E-05</v>
      </c>
      <c r="D100" s="1">
        <v>0.01365587</v>
      </c>
      <c r="E100">
        <v>53.2464</v>
      </c>
      <c r="F100">
        <v>0.019</v>
      </c>
      <c r="G100" s="13">
        <f t="shared" si="0"/>
        <v>0.004377505815936</v>
      </c>
      <c r="H100" s="13">
        <f t="shared" si="1"/>
        <v>0.0029263932312048</v>
      </c>
      <c r="I100" s="13">
        <f t="shared" si="2"/>
        <v>8.3172610502784E-05</v>
      </c>
      <c r="J100" s="13">
        <f t="shared" si="3"/>
        <v>0.013815392410992</v>
      </c>
      <c r="K100" s="13"/>
      <c r="R100" s="9"/>
      <c r="S100" s="9"/>
    </row>
    <row r="101" spans="1:19" ht="12.75">
      <c r="A101" s="11">
        <v>388</v>
      </c>
      <c r="B101" s="1">
        <v>0.003300829</v>
      </c>
      <c r="C101" s="1">
        <v>9.350816E-05</v>
      </c>
      <c r="D101" s="1">
        <v>0.01558805</v>
      </c>
      <c r="E101">
        <v>53.7137</v>
      </c>
      <c r="F101">
        <v>0.019</v>
      </c>
      <c r="G101" s="13">
        <f t="shared" si="0"/>
        <v>0.005022669253792</v>
      </c>
      <c r="H101" s="13">
        <f t="shared" si="1"/>
        <v>0.0033686950344887</v>
      </c>
      <c r="I101" s="13">
        <f t="shared" si="2"/>
        <v>9.543071582204801E-05</v>
      </c>
      <c r="J101" s="13">
        <f t="shared" si="3"/>
        <v>0.015908544984415</v>
      </c>
      <c r="K101" s="13"/>
      <c r="R101" s="9"/>
      <c r="S101" s="9"/>
    </row>
    <row r="102" spans="1:19" ht="12.75">
      <c r="A102" s="11">
        <v>389</v>
      </c>
      <c r="B102" s="1">
        <v>0.003753236</v>
      </c>
      <c r="C102" s="1">
        <v>0.0001061361</v>
      </c>
      <c r="D102" s="1">
        <v>0.01773015</v>
      </c>
      <c r="E102">
        <v>54.1809</v>
      </c>
      <c r="F102">
        <v>0.019</v>
      </c>
      <c r="G102" s="13">
        <f t="shared" si="0"/>
        <v>0.00575054942049</v>
      </c>
      <c r="H102" s="13">
        <f t="shared" si="1"/>
        <v>0.0038637203834556</v>
      </c>
      <c r="I102" s="13">
        <f t="shared" si="2"/>
        <v>0.00010926043898931</v>
      </c>
      <c r="J102" s="13">
        <f t="shared" si="3"/>
        <v>0.018252074198565</v>
      </c>
      <c r="K102" s="13"/>
      <c r="R102" s="9"/>
      <c r="S102" s="9"/>
    </row>
    <row r="103" spans="1:19" ht="12.75">
      <c r="A103" s="11">
        <v>390</v>
      </c>
      <c r="B103" s="1">
        <v>0.004243</v>
      </c>
      <c r="C103" s="1">
        <v>0.00012</v>
      </c>
      <c r="D103" s="1">
        <v>0.02005001</v>
      </c>
      <c r="E103">
        <v>54.6482</v>
      </c>
      <c r="F103">
        <v>0.019</v>
      </c>
      <c r="G103" s="13">
        <f t="shared" si="0"/>
        <v>0.0065577840000000005</v>
      </c>
      <c r="H103" s="13">
        <f t="shared" si="1"/>
        <v>0.004405573939400001</v>
      </c>
      <c r="I103" s="13">
        <f t="shared" si="2"/>
        <v>0.00012459789600000002</v>
      </c>
      <c r="J103" s="13">
        <f t="shared" si="3"/>
        <v>0.020818242173158003</v>
      </c>
      <c r="K103" s="13"/>
      <c r="R103" s="9"/>
      <c r="S103" s="9"/>
    </row>
    <row r="104" spans="1:19" ht="12.75">
      <c r="A104" s="11">
        <v>391</v>
      </c>
      <c r="B104" s="1">
        <v>0.004762389</v>
      </c>
      <c r="C104" s="1">
        <v>0.000134984</v>
      </c>
      <c r="D104" s="1">
        <v>0.02251136</v>
      </c>
      <c r="E104">
        <v>57.4589</v>
      </c>
      <c r="F104">
        <v>0.019</v>
      </c>
      <c r="G104" s="13">
        <f t="shared" si="0"/>
        <v>0.007756032157599999</v>
      </c>
      <c r="H104" s="13">
        <f t="shared" si="1"/>
        <v>0.005199191032929899</v>
      </c>
      <c r="I104" s="13">
        <f t="shared" si="2"/>
        <v>0.0001473646109944</v>
      </c>
      <c r="J104" s="13">
        <f t="shared" si="3"/>
        <v>0.024576081678976</v>
      </c>
      <c r="K104" s="13"/>
      <c r="R104" s="9"/>
      <c r="S104" s="9"/>
    </row>
    <row r="105" spans="1:19" ht="12.75">
      <c r="A105" s="11">
        <v>392</v>
      </c>
      <c r="B105" s="1">
        <v>0.005330048</v>
      </c>
      <c r="C105" s="1">
        <v>0.000151492</v>
      </c>
      <c r="D105" s="1">
        <v>0.02520288</v>
      </c>
      <c r="E105">
        <v>60.2695</v>
      </c>
      <c r="F105">
        <v>0.019</v>
      </c>
      <c r="G105" s="13">
        <f t="shared" si="0"/>
        <v>0.009130347094000001</v>
      </c>
      <c r="H105" s="13">
        <f t="shared" si="1"/>
        <v>0.006103547230784</v>
      </c>
      <c r="I105" s="13">
        <f t="shared" si="2"/>
        <v>0.000173476594786</v>
      </c>
      <c r="J105" s="13">
        <f t="shared" si="3"/>
        <v>0.02886033454704</v>
      </c>
      <c r="K105" s="13"/>
      <c r="R105" s="9"/>
      <c r="S105" s="9"/>
    </row>
    <row r="106" spans="1:19" ht="12.75">
      <c r="A106" s="11">
        <v>393</v>
      </c>
      <c r="B106" s="1">
        <v>0.005978712</v>
      </c>
      <c r="C106" s="1">
        <v>0.000170208</v>
      </c>
      <c r="D106" s="1">
        <v>0.02827972</v>
      </c>
      <c r="E106">
        <v>63.0802</v>
      </c>
      <c r="F106">
        <v>0.019</v>
      </c>
      <c r="G106" s="13">
        <f t="shared" si="0"/>
        <v>0.0107367546816</v>
      </c>
      <c r="H106" s="13">
        <f t="shared" si="1"/>
        <v>0.0071656286253456</v>
      </c>
      <c r="I106" s="13">
        <f t="shared" si="2"/>
        <v>0.00020399833895040002</v>
      </c>
      <c r="J106" s="13">
        <f t="shared" si="3"/>
        <v>0.033893917477336</v>
      </c>
      <c r="K106" s="13"/>
      <c r="R106" s="9"/>
      <c r="S106" s="9"/>
    </row>
    <row r="107" spans="1:19" ht="12.75">
      <c r="A107" s="11">
        <v>394</v>
      </c>
      <c r="B107" s="1">
        <v>0.006741117</v>
      </c>
      <c r="C107" s="1">
        <v>0.000191816</v>
      </c>
      <c r="D107" s="1">
        <v>0.03189704</v>
      </c>
      <c r="E107">
        <v>65.8909</v>
      </c>
      <c r="F107">
        <v>0.02</v>
      </c>
      <c r="G107" s="13">
        <f t="shared" si="0"/>
        <v>0.012638928874400001</v>
      </c>
      <c r="H107" s="13">
        <f t="shared" si="1"/>
        <v>0.008883565322706</v>
      </c>
      <c r="I107" s="13">
        <f t="shared" si="2"/>
        <v>0.000252778577488</v>
      </c>
      <c r="J107" s="13">
        <f t="shared" si="3"/>
        <v>0.042034493458720006</v>
      </c>
      <c r="K107" s="13"/>
      <c r="R107" s="9"/>
      <c r="S107" s="9"/>
    </row>
    <row r="108" spans="1:19" ht="12.75">
      <c r="A108" s="11">
        <v>395</v>
      </c>
      <c r="B108" s="1">
        <v>0.00765</v>
      </c>
      <c r="C108" s="1">
        <v>0.000217</v>
      </c>
      <c r="D108" s="1">
        <v>0.03621</v>
      </c>
      <c r="E108">
        <v>68.7015</v>
      </c>
      <c r="F108">
        <v>0.02</v>
      </c>
      <c r="G108" s="13">
        <f t="shared" si="0"/>
        <v>0.014908225499999999</v>
      </c>
      <c r="H108" s="13">
        <f t="shared" si="1"/>
        <v>0.010511329499999998</v>
      </c>
      <c r="I108" s="13">
        <f t="shared" si="2"/>
        <v>0.00029816451</v>
      </c>
      <c r="J108" s="13">
        <f t="shared" si="3"/>
        <v>0.04975362629999999</v>
      </c>
      <c r="K108" s="13"/>
      <c r="R108" s="9"/>
      <c r="S108" s="9"/>
    </row>
    <row r="109" spans="1:19" ht="12.75">
      <c r="A109" s="11">
        <v>396</v>
      </c>
      <c r="B109" s="1">
        <v>0.008751373</v>
      </c>
      <c r="C109" s="1">
        <v>0.0002469067</v>
      </c>
      <c r="D109" s="1">
        <v>0.04143771</v>
      </c>
      <c r="E109">
        <v>71.5122</v>
      </c>
      <c r="F109">
        <v>0.02</v>
      </c>
      <c r="G109" s="13">
        <f t="shared" si="0"/>
        <v>0.01765684131174</v>
      </c>
      <c r="H109" s="13">
        <f t="shared" si="1"/>
        <v>0.012516598725012</v>
      </c>
      <c r="I109" s="13">
        <f t="shared" si="2"/>
        <v>0.0003531368262348</v>
      </c>
      <c r="J109" s="13">
        <f t="shared" si="3"/>
        <v>0.059266036101240004</v>
      </c>
      <c r="K109" s="13"/>
      <c r="R109" s="9"/>
      <c r="S109" s="9"/>
    </row>
    <row r="110" spans="1:19" ht="12.75">
      <c r="A110" s="11">
        <v>397</v>
      </c>
      <c r="B110" s="1">
        <v>0.01002888</v>
      </c>
      <c r="C110" s="1">
        <v>0.00028124</v>
      </c>
      <c r="D110" s="1">
        <v>0.04750372</v>
      </c>
      <c r="E110">
        <v>74.3229</v>
      </c>
      <c r="F110">
        <v>0.021</v>
      </c>
      <c r="G110" s="13">
        <f t="shared" si="0"/>
        <v>0.020902572396</v>
      </c>
      <c r="H110" s="13">
        <f t="shared" si="1"/>
        <v>0.015652884352392003</v>
      </c>
      <c r="I110" s="13">
        <f t="shared" si="2"/>
        <v>0.000438954020316</v>
      </c>
      <c r="J110" s="13">
        <f t="shared" si="3"/>
        <v>0.074142898854948</v>
      </c>
      <c r="K110" s="13"/>
      <c r="R110" s="9"/>
      <c r="S110" s="9"/>
    </row>
    <row r="111" spans="1:19" ht="12.75">
      <c r="A111" s="11">
        <v>398</v>
      </c>
      <c r="B111" s="1">
        <v>0.0114217</v>
      </c>
      <c r="C111" s="1">
        <v>0.00031852</v>
      </c>
      <c r="D111" s="1">
        <v>0.05411988</v>
      </c>
      <c r="E111">
        <v>77.1336</v>
      </c>
      <c r="F111">
        <v>0.021</v>
      </c>
      <c r="G111" s="13">
        <f t="shared" si="0"/>
        <v>0.024568594271999998</v>
      </c>
      <c r="H111" s="13">
        <f t="shared" si="1"/>
        <v>0.01850093362152</v>
      </c>
      <c r="I111" s="13">
        <f t="shared" si="2"/>
        <v>0.0005159404797119999</v>
      </c>
      <c r="J111" s="13">
        <f t="shared" si="3"/>
        <v>0.08766368469532801</v>
      </c>
      <c r="K111" s="13"/>
      <c r="R111" s="9"/>
      <c r="S111" s="9"/>
    </row>
    <row r="112" spans="1:19" ht="12.75">
      <c r="A112" s="11">
        <v>399</v>
      </c>
      <c r="B112" s="1">
        <v>0.01286901</v>
      </c>
      <c r="C112" s="1">
        <v>0.0003572667</v>
      </c>
      <c r="D112" s="1">
        <v>0.06099803</v>
      </c>
      <c r="E112">
        <v>79.9442</v>
      </c>
      <c r="F112">
        <v>0.021</v>
      </c>
      <c r="G112" s="13">
        <f t="shared" si="0"/>
        <v>0.028561400518139997</v>
      </c>
      <c r="H112" s="13">
        <f t="shared" si="1"/>
        <v>0.021604856894082</v>
      </c>
      <c r="I112" s="13">
        <f t="shared" si="2"/>
        <v>0.00059978941088094</v>
      </c>
      <c r="J112" s="13">
        <f t="shared" si="3"/>
        <v>0.10240521290844601</v>
      </c>
      <c r="K112" s="13"/>
      <c r="R112" s="9"/>
      <c r="S112" s="9"/>
    </row>
    <row r="113" spans="1:19" ht="12.75">
      <c r="A113" s="11">
        <v>400</v>
      </c>
      <c r="B113" s="1">
        <v>0.01431</v>
      </c>
      <c r="C113" s="1">
        <v>0.000396</v>
      </c>
      <c r="D113" s="1">
        <v>0.06785001</v>
      </c>
      <c r="E113">
        <v>82.7549</v>
      </c>
      <c r="F113">
        <v>0.022</v>
      </c>
      <c r="G113" s="13">
        <f t="shared" si="0"/>
        <v>0.032770940400000004</v>
      </c>
      <c r="H113" s="13">
        <f t="shared" si="1"/>
        <v>0.026052897618</v>
      </c>
      <c r="I113" s="13">
        <f t="shared" si="2"/>
        <v>0.0007209606888</v>
      </c>
      <c r="J113" s="13">
        <f t="shared" si="3"/>
        <v>0.12352825743607801</v>
      </c>
      <c r="K113" s="13"/>
      <c r="R113" s="9"/>
      <c r="S113" s="9"/>
    </row>
    <row r="114" spans="1:19" ht="12.75">
      <c r="A114" s="11">
        <v>401</v>
      </c>
      <c r="B114" s="1">
        <v>0.01570443</v>
      </c>
      <c r="C114" s="1">
        <v>0.0004337147</v>
      </c>
      <c r="D114" s="1">
        <v>0.07448632</v>
      </c>
      <c r="E114">
        <v>83.628</v>
      </c>
      <c r="F114">
        <v>0.023</v>
      </c>
      <c r="G114" s="13">
        <f t="shared" si="0"/>
        <v>0.0362706929316</v>
      </c>
      <c r="H114" s="13">
        <f t="shared" si="1"/>
        <v>0.030206591656919995</v>
      </c>
      <c r="I114" s="13">
        <f t="shared" si="2"/>
        <v>0.0008342259374268</v>
      </c>
      <c r="J114" s="13">
        <f t="shared" si="3"/>
        <v>0.14327026528607997</v>
      </c>
      <c r="K114" s="13"/>
      <c r="R114" s="9"/>
      <c r="S114" s="9"/>
    </row>
    <row r="115" spans="1:19" ht="12.75">
      <c r="A115" s="11">
        <v>402</v>
      </c>
      <c r="B115" s="1">
        <v>0.01714744</v>
      </c>
      <c r="C115" s="1">
        <v>0.000473024</v>
      </c>
      <c r="D115" s="1">
        <v>0.08136156</v>
      </c>
      <c r="E115">
        <v>84.5011</v>
      </c>
      <c r="F115">
        <v>0.023</v>
      </c>
      <c r="G115" s="13">
        <f t="shared" si="0"/>
        <v>0.0399710483264</v>
      </c>
      <c r="H115" s="13">
        <f t="shared" si="1"/>
        <v>0.033326483470231996</v>
      </c>
      <c r="I115" s="13">
        <f t="shared" si="2"/>
        <v>0.0009193341115071999</v>
      </c>
      <c r="J115" s="13">
        <f t="shared" si="3"/>
        <v>0.158128250307468</v>
      </c>
      <c r="K115" s="13"/>
      <c r="R115" s="9"/>
      <c r="S115" s="9"/>
    </row>
    <row r="116" spans="1:19" ht="12.75">
      <c r="A116" s="11">
        <v>403</v>
      </c>
      <c r="B116" s="1">
        <v>0.01878122</v>
      </c>
      <c r="C116" s="1">
        <v>0.000517876</v>
      </c>
      <c r="D116" s="1">
        <v>0.08915364</v>
      </c>
      <c r="E116">
        <v>85.3742</v>
      </c>
      <c r="F116">
        <v>0.024</v>
      </c>
      <c r="G116" s="13">
        <f t="shared" si="0"/>
        <v>0.0442132491992</v>
      </c>
      <c r="H116" s="13">
        <f t="shared" si="1"/>
        <v>0.038482359180576006</v>
      </c>
      <c r="I116" s="13">
        <f t="shared" si="2"/>
        <v>0.0010611179807808002</v>
      </c>
      <c r="J116" s="13">
        <f t="shared" si="3"/>
        <v>0.18267409661011202</v>
      </c>
      <c r="K116" s="13"/>
      <c r="R116" s="9"/>
      <c r="S116" s="9"/>
    </row>
    <row r="117" spans="1:19" ht="12.75">
      <c r="A117" s="11">
        <v>404</v>
      </c>
      <c r="B117" s="1">
        <v>0.02074801</v>
      </c>
      <c r="C117" s="1">
        <v>0.0005722187</v>
      </c>
      <c r="D117" s="1">
        <v>0.09854048</v>
      </c>
      <c r="E117">
        <v>86.2473</v>
      </c>
      <c r="F117">
        <v>0.024</v>
      </c>
      <c r="G117" s="13">
        <f t="shared" si="0"/>
        <v>0.04935231788451</v>
      </c>
      <c r="H117" s="13">
        <f t="shared" si="1"/>
        <v>0.042947036228952</v>
      </c>
      <c r="I117" s="13">
        <f t="shared" si="2"/>
        <v>0.0011844556292282399</v>
      </c>
      <c r="J117" s="13">
        <f t="shared" si="3"/>
        <v>0.20397240817689596</v>
      </c>
      <c r="K117" s="13"/>
      <c r="R117" s="9"/>
      <c r="S117" s="9"/>
    </row>
    <row r="118" spans="1:19" ht="12.75">
      <c r="A118" s="11">
        <v>405</v>
      </c>
      <c r="B118" s="1">
        <v>0.02319</v>
      </c>
      <c r="C118" s="1">
        <v>0.00064</v>
      </c>
      <c r="D118" s="1">
        <v>0.1102</v>
      </c>
      <c r="E118">
        <v>87.1204</v>
      </c>
      <c r="F118">
        <v>0.026</v>
      </c>
      <c r="G118" s="13">
        <f t="shared" si="0"/>
        <v>0.055757056000000006</v>
      </c>
      <c r="H118" s="13">
        <f t="shared" si="1"/>
        <v>0.05252837397599999</v>
      </c>
      <c r="I118" s="13">
        <f t="shared" si="2"/>
        <v>0.0014496834560000001</v>
      </c>
      <c r="J118" s="13">
        <f t="shared" si="3"/>
        <v>0.24961737008</v>
      </c>
      <c r="K118" s="13"/>
      <c r="R118" s="9"/>
      <c r="S118" s="9"/>
    </row>
    <row r="119" spans="1:19" ht="12.75">
      <c r="A119" s="11">
        <v>406</v>
      </c>
      <c r="B119" s="1">
        <v>0.02620736</v>
      </c>
      <c r="C119" s="1">
        <v>0.00072456</v>
      </c>
      <c r="D119" s="1">
        <v>0.1246133</v>
      </c>
      <c r="E119">
        <v>87.9936</v>
      </c>
      <c r="F119">
        <v>0.027</v>
      </c>
      <c r="G119" s="13">
        <f t="shared" si="0"/>
        <v>0.06375664281599999</v>
      </c>
      <c r="H119" s="13">
        <f t="shared" si="1"/>
        <v>0.06226415872819199</v>
      </c>
      <c r="I119" s="13">
        <f t="shared" si="2"/>
        <v>0.0017214293560319997</v>
      </c>
      <c r="J119" s="13">
        <f t="shared" si="3"/>
        <v>0.29605966762175995</v>
      </c>
      <c r="K119" s="13"/>
      <c r="R119" s="9"/>
      <c r="S119" s="9"/>
    </row>
    <row r="120" spans="1:19" ht="12.75">
      <c r="A120" s="11">
        <v>407</v>
      </c>
      <c r="B120" s="1">
        <v>0.02978248</v>
      </c>
      <c r="C120" s="1">
        <v>0.0008255</v>
      </c>
      <c r="D120" s="1">
        <v>0.1417017</v>
      </c>
      <c r="E120">
        <v>88.8667</v>
      </c>
      <c r="F120">
        <v>0.028</v>
      </c>
      <c r="G120" s="13">
        <f t="shared" si="0"/>
        <v>0.07335946084999999</v>
      </c>
      <c r="H120" s="13">
        <f t="shared" si="1"/>
        <v>0.074106780031648</v>
      </c>
      <c r="I120" s="13">
        <f t="shared" si="2"/>
        <v>0.0020540649037999997</v>
      </c>
      <c r="J120" s="13">
        <f t="shared" si="3"/>
        <v>0.35259174897492</v>
      </c>
      <c r="K120" s="13"/>
      <c r="R120" s="9"/>
      <c r="S120" s="9"/>
    </row>
    <row r="121" spans="1:19" ht="12.75">
      <c r="A121" s="11">
        <v>408</v>
      </c>
      <c r="B121" s="1">
        <v>0.03388092</v>
      </c>
      <c r="C121" s="1">
        <v>0.00094116</v>
      </c>
      <c r="D121" s="1">
        <v>0.1613035</v>
      </c>
      <c r="E121">
        <v>89.7398</v>
      </c>
      <c r="F121">
        <v>0.03</v>
      </c>
      <c r="G121" s="13">
        <f t="shared" si="0"/>
        <v>0.084459510168</v>
      </c>
      <c r="H121" s="13">
        <f t="shared" si="1"/>
        <v>0.09121400953848</v>
      </c>
      <c r="I121" s="13">
        <f t="shared" si="2"/>
        <v>0.00253378530504</v>
      </c>
      <c r="J121" s="13">
        <f t="shared" si="3"/>
        <v>0.4342603148789999</v>
      </c>
      <c r="K121" s="13"/>
      <c r="R121" s="9"/>
      <c r="S121" s="9"/>
    </row>
    <row r="122" spans="1:19" ht="12.75">
      <c r="A122" s="11">
        <v>409</v>
      </c>
      <c r="B122" s="1">
        <v>0.03846824</v>
      </c>
      <c r="C122" s="1">
        <v>0.00106988</v>
      </c>
      <c r="D122" s="1">
        <v>0.1832568</v>
      </c>
      <c r="E122">
        <v>90.6129</v>
      </c>
      <c r="F122">
        <v>0.032</v>
      </c>
      <c r="G122" s="13">
        <f t="shared" si="0"/>
        <v>0.096944929452</v>
      </c>
      <c r="H122" s="13">
        <f t="shared" si="1"/>
        <v>0.11154300109747199</v>
      </c>
      <c r="I122" s="13">
        <f t="shared" si="2"/>
        <v>0.003102237742464</v>
      </c>
      <c r="J122" s="13">
        <f t="shared" si="3"/>
        <v>0.53137376296704</v>
      </c>
      <c r="K122" s="13"/>
      <c r="R122" s="9"/>
      <c r="S122" s="9"/>
    </row>
    <row r="123" spans="1:19" ht="12.75">
      <c r="A123" s="11">
        <v>410</v>
      </c>
      <c r="B123" s="1">
        <v>0.04351</v>
      </c>
      <c r="C123" s="1">
        <v>0.00121</v>
      </c>
      <c r="D123" s="1">
        <v>0.2074</v>
      </c>
      <c r="E123">
        <v>91.486</v>
      </c>
      <c r="F123">
        <v>0.035</v>
      </c>
      <c r="G123" s="13">
        <f t="shared" si="0"/>
        <v>0.11069806</v>
      </c>
      <c r="H123" s="13">
        <f t="shared" si="1"/>
        <v>0.13931945510000002</v>
      </c>
      <c r="I123" s="13">
        <f t="shared" si="2"/>
        <v>0.0038744321</v>
      </c>
      <c r="J123" s="13">
        <f t="shared" si="3"/>
        <v>0.6640968740000001</v>
      </c>
      <c r="K123" s="13"/>
      <c r="R123" s="9"/>
      <c r="S123" s="9"/>
    </row>
    <row r="124" spans="1:19" ht="12.75">
      <c r="A124" s="11">
        <v>411</v>
      </c>
      <c r="B124" s="1">
        <v>0.0489956</v>
      </c>
      <c r="C124" s="1">
        <v>0.001362091</v>
      </c>
      <c r="D124" s="1">
        <v>0.2336921</v>
      </c>
      <c r="E124">
        <v>91.6806</v>
      </c>
      <c r="F124">
        <v>0.037</v>
      </c>
      <c r="G124" s="13">
        <f t="shared" si="0"/>
        <v>0.1248773201346</v>
      </c>
      <c r="H124" s="13">
        <f t="shared" si="1"/>
        <v>0.16620200219832</v>
      </c>
      <c r="I124" s="13">
        <f t="shared" si="2"/>
        <v>0.004620460844980199</v>
      </c>
      <c r="J124" s="13">
        <f t="shared" si="3"/>
        <v>0.7927261819006199</v>
      </c>
      <c r="K124" s="13"/>
      <c r="R124" s="9"/>
      <c r="S124" s="9"/>
    </row>
    <row r="125" spans="1:19" ht="12.75">
      <c r="A125" s="11">
        <v>412</v>
      </c>
      <c r="B125" s="1">
        <v>0.0550226</v>
      </c>
      <c r="C125" s="1">
        <v>0.001530752</v>
      </c>
      <c r="D125" s="1">
        <v>0.2626114</v>
      </c>
      <c r="E125">
        <v>91.8752</v>
      </c>
      <c r="F125">
        <v>0.039</v>
      </c>
      <c r="G125" s="13">
        <f t="shared" si="0"/>
        <v>0.14063814615040002</v>
      </c>
      <c r="H125" s="13">
        <f t="shared" si="1"/>
        <v>0.19715328280128003</v>
      </c>
      <c r="I125" s="13">
        <f t="shared" si="2"/>
        <v>0.005484887699865601</v>
      </c>
      <c r="J125" s="13">
        <f t="shared" si="3"/>
        <v>0.9409715209939201</v>
      </c>
      <c r="K125" s="13"/>
      <c r="R125" s="9"/>
      <c r="S125" s="9"/>
    </row>
    <row r="126" spans="1:19" ht="12.75">
      <c r="A126" s="11">
        <v>413</v>
      </c>
      <c r="B126" s="1">
        <v>0.0617188</v>
      </c>
      <c r="C126" s="1">
        <v>0.001720368</v>
      </c>
      <c r="D126" s="1">
        <v>0.2947746</v>
      </c>
      <c r="E126">
        <v>92.0697</v>
      </c>
      <c r="F126">
        <v>0.041</v>
      </c>
      <c r="G126" s="13">
        <f t="shared" si="0"/>
        <v>0.15839376564959998</v>
      </c>
      <c r="H126" s="13">
        <f t="shared" si="1"/>
        <v>0.23297968741476</v>
      </c>
      <c r="I126" s="13">
        <f t="shared" si="2"/>
        <v>0.0064941443916336</v>
      </c>
      <c r="J126" s="13">
        <f t="shared" si="3"/>
        <v>1.11273216857442</v>
      </c>
      <c r="K126" s="13"/>
      <c r="R126" s="9"/>
      <c r="S126" s="9"/>
    </row>
    <row r="127" spans="1:19" ht="12.75">
      <c r="A127" s="11">
        <v>414</v>
      </c>
      <c r="B127" s="1">
        <v>0.069212</v>
      </c>
      <c r="C127" s="1">
        <v>0.001935323</v>
      </c>
      <c r="D127" s="1">
        <v>0.3307985</v>
      </c>
      <c r="E127">
        <v>92.2643</v>
      </c>
      <c r="F127">
        <v>0.045</v>
      </c>
      <c r="G127" s="13">
        <f t="shared" si="0"/>
        <v>0.17856122186890003</v>
      </c>
      <c r="H127" s="13">
        <f t="shared" si="1"/>
        <v>0.287360852922</v>
      </c>
      <c r="I127" s="13">
        <f t="shared" si="2"/>
        <v>0.0080352549841005</v>
      </c>
      <c r="J127" s="13">
        <f t="shared" si="3"/>
        <v>1.37344014195975</v>
      </c>
      <c r="K127" s="13"/>
      <c r="R127" s="9"/>
      <c r="S127" s="9"/>
    </row>
    <row r="128" spans="1:19" ht="12.75">
      <c r="A128" s="11">
        <v>415</v>
      </c>
      <c r="B128" s="1">
        <v>0.07763</v>
      </c>
      <c r="C128" s="1">
        <v>0.00218</v>
      </c>
      <c r="D128" s="1">
        <v>0.3713</v>
      </c>
      <c r="E128">
        <v>92.4589</v>
      </c>
      <c r="F128">
        <v>0.051</v>
      </c>
      <c r="G128" s="13">
        <f t="shared" si="0"/>
        <v>0.201560402</v>
      </c>
      <c r="H128" s="13">
        <f t="shared" si="1"/>
        <v>0.36605680475700003</v>
      </c>
      <c r="I128" s="13">
        <f t="shared" si="2"/>
        <v>0.010279580502</v>
      </c>
      <c r="J128" s="13">
        <f t="shared" si="3"/>
        <v>1.75082946807</v>
      </c>
      <c r="K128" s="13"/>
      <c r="R128" s="9"/>
      <c r="S128" s="9"/>
    </row>
    <row r="129" spans="1:19" ht="12.75">
      <c r="A129" s="11">
        <v>416</v>
      </c>
      <c r="B129" s="1">
        <v>0.08695811</v>
      </c>
      <c r="C129" s="1">
        <v>0.0024548</v>
      </c>
      <c r="D129" s="1">
        <v>0.4162091</v>
      </c>
      <c r="E129">
        <v>92.6535</v>
      </c>
      <c r="F129">
        <v>0.058</v>
      </c>
      <c r="G129" s="13">
        <f t="shared" si="0"/>
        <v>0.22744581179999998</v>
      </c>
      <c r="H129" s="13">
        <f t="shared" si="1"/>
        <v>0.46730444820333006</v>
      </c>
      <c r="I129" s="13">
        <f t="shared" si="2"/>
        <v>0.0131918570844</v>
      </c>
      <c r="J129" s="13">
        <f t="shared" si="3"/>
        <v>2.2366673311173</v>
      </c>
      <c r="K129" s="13"/>
      <c r="R129" s="9"/>
      <c r="S129" s="9"/>
    </row>
    <row r="130" spans="1:19" ht="12.75">
      <c r="A130" s="11">
        <v>417</v>
      </c>
      <c r="B130" s="1">
        <v>0.09717672</v>
      </c>
      <c r="C130" s="1">
        <v>0.002764</v>
      </c>
      <c r="D130" s="1">
        <v>0.4654642</v>
      </c>
      <c r="E130">
        <v>92.8481</v>
      </c>
      <c r="F130">
        <v>0.064</v>
      </c>
      <c r="G130" s="13">
        <f t="shared" si="0"/>
        <v>0.2566321484</v>
      </c>
      <c r="H130" s="13">
        <f t="shared" si="1"/>
        <v>0.577451124238848</v>
      </c>
      <c r="I130" s="13">
        <f t="shared" si="2"/>
        <v>0.0164244574976</v>
      </c>
      <c r="J130" s="13">
        <f t="shared" si="3"/>
        <v>2.7659178616332802</v>
      </c>
      <c r="K130" s="13"/>
      <c r="R130" s="9"/>
      <c r="S130" s="9"/>
    </row>
    <row r="131" spans="1:19" ht="12.75">
      <c r="A131" s="11">
        <v>418</v>
      </c>
      <c r="B131" s="1">
        <v>0.1084063</v>
      </c>
      <c r="C131" s="1">
        <v>0.0031178</v>
      </c>
      <c r="D131" s="1">
        <v>0.5196948</v>
      </c>
      <c r="E131">
        <v>93.0426</v>
      </c>
      <c r="F131">
        <v>0.069</v>
      </c>
      <c r="G131" s="13">
        <f t="shared" si="0"/>
        <v>0.29008821828</v>
      </c>
      <c r="H131" s="13">
        <f t="shared" si="1"/>
        <v>0.69596187657822</v>
      </c>
      <c r="I131" s="13">
        <f t="shared" si="2"/>
        <v>0.02001608706132</v>
      </c>
      <c r="J131" s="13">
        <f t="shared" si="3"/>
        <v>3.33640912249512</v>
      </c>
      <c r="K131" s="13"/>
      <c r="R131" s="9"/>
      <c r="S131" s="9"/>
    </row>
    <row r="132" spans="1:19" ht="12.75">
      <c r="A132" s="11">
        <v>419</v>
      </c>
      <c r="B132" s="1">
        <v>0.1207672</v>
      </c>
      <c r="C132" s="1">
        <v>0.0035264</v>
      </c>
      <c r="D132" s="1">
        <v>0.5795303</v>
      </c>
      <c r="E132">
        <v>93.2372</v>
      </c>
      <c r="F132">
        <v>0.075</v>
      </c>
      <c r="G132" s="13">
        <f t="shared" si="0"/>
        <v>0.32879166208</v>
      </c>
      <c r="H132" s="13">
        <f t="shared" si="1"/>
        <v>0.8444996684880001</v>
      </c>
      <c r="I132" s="13">
        <f t="shared" si="2"/>
        <v>0.024659374656</v>
      </c>
      <c r="J132" s="13">
        <f t="shared" si="3"/>
        <v>4.052533686537001</v>
      </c>
      <c r="K132" s="13"/>
      <c r="R132" s="9"/>
      <c r="S132" s="9"/>
    </row>
    <row r="133" spans="1:19" ht="12.75">
      <c r="A133" s="11">
        <v>420</v>
      </c>
      <c r="B133" s="1">
        <v>0.13438</v>
      </c>
      <c r="C133" s="1">
        <v>0.004</v>
      </c>
      <c r="D133" s="1">
        <v>0.6456</v>
      </c>
      <c r="E133">
        <v>93.4318</v>
      </c>
      <c r="F133">
        <v>0.081</v>
      </c>
      <c r="G133" s="13">
        <f t="shared" si="0"/>
        <v>0.3737272</v>
      </c>
      <c r="H133" s="13">
        <f t="shared" si="1"/>
        <v>1.016984588004</v>
      </c>
      <c r="I133" s="13">
        <f t="shared" si="2"/>
        <v>0.030271903200000002</v>
      </c>
      <c r="J133" s="13">
        <f t="shared" si="3"/>
        <v>4.8858851764799995</v>
      </c>
      <c r="K133" s="13"/>
      <c r="R133" s="9"/>
      <c r="S133" s="9"/>
    </row>
    <row r="134" spans="1:19" ht="12.75">
      <c r="A134" s="11">
        <v>421</v>
      </c>
      <c r="B134" s="1">
        <v>0.1493582</v>
      </c>
      <c r="C134" s="1">
        <v>0.00454624</v>
      </c>
      <c r="D134" s="1">
        <v>0.7184838</v>
      </c>
      <c r="E134">
        <v>92.7568</v>
      </c>
      <c r="F134">
        <v>0.087</v>
      </c>
      <c r="G134" s="13">
        <f t="shared" si="0"/>
        <v>0.421694674432</v>
      </c>
      <c r="H134" s="13">
        <f t="shared" si="1"/>
        <v>1.20529701566112</v>
      </c>
      <c r="I134" s="13">
        <f t="shared" si="2"/>
        <v>0.036687436675584</v>
      </c>
      <c r="J134" s="13">
        <f t="shared" si="3"/>
        <v>5.79805045816608</v>
      </c>
      <c r="K134" s="13"/>
      <c r="R134" s="9"/>
      <c r="S134" s="9"/>
    </row>
    <row r="135" spans="1:19" ht="12.75">
      <c r="A135" s="11">
        <v>422</v>
      </c>
      <c r="B135" s="1">
        <v>0.1653957</v>
      </c>
      <c r="C135" s="1">
        <v>0.00515932</v>
      </c>
      <c r="D135" s="1">
        <v>0.7967133</v>
      </c>
      <c r="E135">
        <v>92.0819</v>
      </c>
      <c r="F135">
        <v>0.092</v>
      </c>
      <c r="G135" s="13">
        <f t="shared" si="0"/>
        <v>0.475079988308</v>
      </c>
      <c r="H135" s="13">
        <f t="shared" si="1"/>
        <v>1.4011554283203602</v>
      </c>
      <c r="I135" s="13">
        <f t="shared" si="2"/>
        <v>0.043707358924336005</v>
      </c>
      <c r="J135" s="13">
        <f t="shared" si="3"/>
        <v>6.74938444657284</v>
      </c>
      <c r="K135" s="13"/>
      <c r="R135" s="9"/>
      <c r="S135" s="9"/>
    </row>
    <row r="136" spans="1:19" ht="12.75">
      <c r="A136" s="11">
        <v>423</v>
      </c>
      <c r="B136" s="1">
        <v>0.1819831</v>
      </c>
      <c r="C136" s="1">
        <v>0.00582928</v>
      </c>
      <c r="D136" s="1">
        <v>0.8778459</v>
      </c>
      <c r="E136">
        <v>91.4069</v>
      </c>
      <c r="F136">
        <v>0.099</v>
      </c>
      <c r="G136" s="13">
        <f t="shared" si="0"/>
        <v>0.532836414032</v>
      </c>
      <c r="H136" s="13">
        <f t="shared" si="1"/>
        <v>1.64681659131561</v>
      </c>
      <c r="I136" s="13">
        <f t="shared" si="2"/>
        <v>0.052750804989168</v>
      </c>
      <c r="J136" s="13">
        <f t="shared" si="3"/>
        <v>7.94387606727429</v>
      </c>
      <c r="K136" s="13"/>
      <c r="R136" s="9"/>
      <c r="S136" s="9"/>
    </row>
    <row r="137" spans="1:19" ht="12.75">
      <c r="A137" s="11">
        <v>424</v>
      </c>
      <c r="B137" s="1">
        <v>0.198611</v>
      </c>
      <c r="C137" s="1">
        <v>0.00654616</v>
      </c>
      <c r="D137" s="1">
        <v>0.959439</v>
      </c>
      <c r="E137">
        <v>90.732</v>
      </c>
      <c r="F137">
        <v>0.104</v>
      </c>
      <c r="G137" s="13">
        <f t="shared" si="0"/>
        <v>0.59394618912</v>
      </c>
      <c r="H137" s="13">
        <f t="shared" si="1"/>
        <v>1.8741188182080002</v>
      </c>
      <c r="I137" s="13">
        <f t="shared" si="2"/>
        <v>0.061770403668479995</v>
      </c>
      <c r="J137" s="13">
        <f t="shared" si="3"/>
        <v>9.053389212192</v>
      </c>
      <c r="K137" s="13"/>
      <c r="R137" s="9"/>
      <c r="S137" s="9"/>
    </row>
    <row r="138" spans="1:19" ht="12.75">
      <c r="A138" s="11">
        <v>425</v>
      </c>
      <c r="B138" s="1">
        <v>0.21477</v>
      </c>
      <c r="C138" s="1">
        <v>0.0073</v>
      </c>
      <c r="D138" s="1">
        <v>1.0390501</v>
      </c>
      <c r="E138">
        <v>90.057</v>
      </c>
      <c r="F138">
        <v>0.11</v>
      </c>
      <c r="G138" s="13">
        <f aca="true" t="shared" si="4" ref="G138:G201">C138*E138</f>
        <v>0.6574161000000001</v>
      </c>
      <c r="H138" s="13">
        <f aca="true" t="shared" si="5" ref="H138:H201">E138*F138*B138</f>
        <v>2.1275696079</v>
      </c>
      <c r="I138" s="13">
        <f aca="true" t="shared" si="6" ref="I138:I201">E138*F138*C138</f>
        <v>0.07231577100000001</v>
      </c>
      <c r="J138" s="13">
        <f aca="true" t="shared" si="7" ref="J138:J201">E138*F138*D138</f>
        <v>10.293110834127003</v>
      </c>
      <c r="K138" s="13"/>
      <c r="R138" s="16" t="s">
        <v>43</v>
      </c>
      <c r="S138" s="81">
        <f>L</f>
        <v>17.06014286133057</v>
      </c>
    </row>
    <row r="139" spans="1:19" ht="12.75">
      <c r="A139" s="11">
        <v>426</v>
      </c>
      <c r="B139" s="1">
        <v>0.2301868</v>
      </c>
      <c r="C139" s="1">
        <v>0.008086507</v>
      </c>
      <c r="D139" s="1">
        <v>1.1153673</v>
      </c>
      <c r="E139">
        <v>89.3821</v>
      </c>
      <c r="F139">
        <v>0.117</v>
      </c>
      <c r="G139" s="13">
        <f t="shared" si="4"/>
        <v>0.7227889773246999</v>
      </c>
      <c r="H139" s="13">
        <f t="shared" si="5"/>
        <v>2.40722581042476</v>
      </c>
      <c r="I139" s="13">
        <f t="shared" si="6"/>
        <v>0.0845663103469899</v>
      </c>
      <c r="J139" s="13">
        <f t="shared" si="7"/>
        <v>11.66418297080361</v>
      </c>
      <c r="K139" s="13"/>
      <c r="R139" s="16" t="s">
        <v>34</v>
      </c>
      <c r="S139" s="81">
        <f>a</f>
        <v>31.92112465196076</v>
      </c>
    </row>
    <row r="140" spans="1:19" ht="12.75">
      <c r="A140" s="11">
        <v>427</v>
      </c>
      <c r="B140" s="1">
        <v>0.2448797</v>
      </c>
      <c r="C140" s="1">
        <v>0.00890872</v>
      </c>
      <c r="D140" s="1">
        <v>1.1884971</v>
      </c>
      <c r="E140">
        <v>88.7071</v>
      </c>
      <c r="F140">
        <v>0.122</v>
      </c>
      <c r="G140" s="13">
        <f t="shared" si="4"/>
        <v>0.790266715912</v>
      </c>
      <c r="H140" s="13">
        <f t="shared" si="5"/>
        <v>2.65015330037614</v>
      </c>
      <c r="I140" s="13">
        <f t="shared" si="6"/>
        <v>0.096412539341264</v>
      </c>
      <c r="J140" s="13">
        <f t="shared" si="7"/>
        <v>12.862231994128019</v>
      </c>
      <c r="K140" s="13"/>
      <c r="R140" s="16" t="s">
        <v>35</v>
      </c>
      <c r="S140" s="81">
        <f>b</f>
        <v>-46.98928207557695</v>
      </c>
    </row>
    <row r="141" spans="1:11" ht="12.75">
      <c r="A141" s="11">
        <v>428</v>
      </c>
      <c r="B141" s="1">
        <v>0.2587773</v>
      </c>
      <c r="C141" s="1">
        <v>0.00976768</v>
      </c>
      <c r="D141" s="1">
        <v>1.2581233</v>
      </c>
      <c r="E141">
        <v>88.0322</v>
      </c>
      <c r="F141">
        <v>0.127</v>
      </c>
      <c r="G141" s="13">
        <f t="shared" si="4"/>
        <v>0.8598703592960001</v>
      </c>
      <c r="H141" s="13">
        <f t="shared" si="5"/>
        <v>2.89315334869062</v>
      </c>
      <c r="I141" s="13">
        <f t="shared" si="6"/>
        <v>0.10920353563059201</v>
      </c>
      <c r="J141" s="13">
        <f t="shared" si="7"/>
        <v>14.06593097022302</v>
      </c>
      <c r="K141" s="13"/>
    </row>
    <row r="142" spans="1:11" ht="12.75">
      <c r="A142" s="11">
        <v>429</v>
      </c>
      <c r="B142" s="1">
        <v>0.2718079</v>
      </c>
      <c r="C142" s="1">
        <v>0.01066443</v>
      </c>
      <c r="D142" s="1">
        <v>1.3239296</v>
      </c>
      <c r="E142">
        <v>87.3572</v>
      </c>
      <c r="F142">
        <v>0.133</v>
      </c>
      <c r="G142" s="13">
        <f t="shared" si="4"/>
        <v>0.9316147443960001</v>
      </c>
      <c r="H142" s="13">
        <f t="shared" si="5"/>
        <v>3.1580021518900403</v>
      </c>
      <c r="I142" s="13">
        <f t="shared" si="6"/>
        <v>0.12390476100466802</v>
      </c>
      <c r="J142" s="13">
        <f t="shared" si="7"/>
        <v>15.382086119464962</v>
      </c>
      <c r="K142" s="13"/>
    </row>
    <row r="143" spans="1:11" ht="12.75">
      <c r="A143" s="11">
        <v>430</v>
      </c>
      <c r="B143" s="1">
        <v>0.2839</v>
      </c>
      <c r="C143" s="1">
        <v>0.0116</v>
      </c>
      <c r="D143" s="1">
        <v>1.3856</v>
      </c>
      <c r="E143">
        <v>86.6823</v>
      </c>
      <c r="F143">
        <v>0.139</v>
      </c>
      <c r="G143" s="13">
        <f t="shared" si="4"/>
        <v>1.0055146799999999</v>
      </c>
      <c r="H143" s="13">
        <f t="shared" si="5"/>
        <v>3.42066559083</v>
      </c>
      <c r="I143" s="13">
        <f t="shared" si="6"/>
        <v>0.13976654051999998</v>
      </c>
      <c r="J143" s="13">
        <f t="shared" si="7"/>
        <v>16.69487228832</v>
      </c>
      <c r="K143" s="13"/>
    </row>
    <row r="144" spans="1:11" ht="12.75">
      <c r="A144" s="11">
        <v>431</v>
      </c>
      <c r="B144" s="1">
        <v>0.2949438</v>
      </c>
      <c r="C144" s="1">
        <v>0.01257317</v>
      </c>
      <c r="D144" s="1">
        <v>1.4426352</v>
      </c>
      <c r="E144">
        <v>88.5006</v>
      </c>
      <c r="F144">
        <v>0.144</v>
      </c>
      <c r="G144" s="13">
        <f t="shared" si="4"/>
        <v>1.112733088902</v>
      </c>
      <c r="H144" s="13">
        <f t="shared" si="5"/>
        <v>3.75878927034432</v>
      </c>
      <c r="I144" s="13">
        <f t="shared" si="6"/>
        <v>0.160233564801888</v>
      </c>
      <c r="J144" s="13">
        <f t="shared" si="7"/>
        <v>18.38506763248128</v>
      </c>
      <c r="K144" s="13"/>
    </row>
    <row r="145" spans="1:11" ht="12.75">
      <c r="A145" s="11">
        <v>432</v>
      </c>
      <c r="B145" s="1">
        <v>0.3048965</v>
      </c>
      <c r="C145" s="1">
        <v>0.01358272</v>
      </c>
      <c r="D145" s="1">
        <v>1.4948035</v>
      </c>
      <c r="E145">
        <v>90.3188</v>
      </c>
      <c r="F145">
        <v>0.151</v>
      </c>
      <c r="G145" s="13">
        <f t="shared" si="4"/>
        <v>1.2267749711359999</v>
      </c>
      <c r="H145" s="13">
        <f t="shared" si="5"/>
        <v>4.1582207866342</v>
      </c>
      <c r="I145" s="13">
        <f t="shared" si="6"/>
        <v>0.18524302064153597</v>
      </c>
      <c r="J145" s="13">
        <f t="shared" si="7"/>
        <v>20.386337611725796</v>
      </c>
      <c r="K145" s="13"/>
    </row>
    <row r="146" spans="1:11" ht="12.75">
      <c r="A146" s="11">
        <v>433</v>
      </c>
      <c r="B146" s="1">
        <v>0.3137873</v>
      </c>
      <c r="C146" s="1">
        <v>0.01462968</v>
      </c>
      <c r="D146" s="1">
        <v>1.5421903</v>
      </c>
      <c r="E146">
        <v>92.1371</v>
      </c>
      <c r="F146">
        <v>0.156</v>
      </c>
      <c r="G146" s="13">
        <f t="shared" si="4"/>
        <v>1.3479362891280002</v>
      </c>
      <c r="H146" s="13">
        <f t="shared" si="5"/>
        <v>4.510186486857481</v>
      </c>
      <c r="I146" s="13">
        <f t="shared" si="6"/>
        <v>0.21027806110396802</v>
      </c>
      <c r="J146" s="13">
        <f t="shared" si="7"/>
        <v>22.16649893486028</v>
      </c>
      <c r="K146" s="13"/>
    </row>
    <row r="147" spans="1:11" ht="12.75">
      <c r="A147" s="11">
        <v>434</v>
      </c>
      <c r="B147" s="1">
        <v>0.3216454</v>
      </c>
      <c r="C147" s="1">
        <v>0.01571509</v>
      </c>
      <c r="D147" s="1">
        <v>1.5848807</v>
      </c>
      <c r="E147">
        <v>93.9554</v>
      </c>
      <c r="F147">
        <v>0.161</v>
      </c>
      <c r="G147" s="13">
        <f t="shared" si="4"/>
        <v>1.476517566986</v>
      </c>
      <c r="H147" s="13">
        <f t="shared" si="5"/>
        <v>4.86547187664076</v>
      </c>
      <c r="I147" s="13">
        <f t="shared" si="6"/>
        <v>0.237719328284746</v>
      </c>
      <c r="J147" s="13">
        <f t="shared" si="7"/>
        <v>23.97420411944558</v>
      </c>
      <c r="K147" s="13"/>
    </row>
    <row r="148" spans="1:11" ht="12.75">
      <c r="A148" s="11">
        <v>435</v>
      </c>
      <c r="B148" s="1">
        <v>0.3285</v>
      </c>
      <c r="C148" s="1">
        <v>0.01684</v>
      </c>
      <c r="D148" s="1">
        <v>1.62296</v>
      </c>
      <c r="E148">
        <v>95.7736</v>
      </c>
      <c r="F148">
        <v>0.166</v>
      </c>
      <c r="G148" s="13">
        <f t="shared" si="4"/>
        <v>1.612827424</v>
      </c>
      <c r="H148" s="13">
        <f t="shared" si="5"/>
        <v>5.2226301816000005</v>
      </c>
      <c r="I148" s="13">
        <f t="shared" si="6"/>
        <v>0.26772935238400003</v>
      </c>
      <c r="J148" s="13">
        <f t="shared" si="7"/>
        <v>25.802495828096003</v>
      </c>
      <c r="K148" s="13"/>
    </row>
    <row r="149" spans="1:11" ht="12.75">
      <c r="A149" s="11">
        <v>436</v>
      </c>
      <c r="B149" s="1">
        <v>0.3343513</v>
      </c>
      <c r="C149" s="1">
        <v>0.01800736</v>
      </c>
      <c r="D149" s="1">
        <v>1.6564048</v>
      </c>
      <c r="E149">
        <v>97.5919</v>
      </c>
      <c r="F149">
        <v>0.17</v>
      </c>
      <c r="G149" s="13">
        <f t="shared" si="4"/>
        <v>1.757372476384</v>
      </c>
      <c r="H149" s="13">
        <f t="shared" si="5"/>
        <v>5.547096367859901</v>
      </c>
      <c r="I149" s="13">
        <f t="shared" si="6"/>
        <v>0.29875332098528</v>
      </c>
      <c r="J149" s="13">
        <f t="shared" si="7"/>
        <v>27.4807875721904</v>
      </c>
      <c r="K149" s="13"/>
    </row>
    <row r="150" spans="1:11" ht="12.75">
      <c r="A150" s="11">
        <v>437</v>
      </c>
      <c r="B150" s="1">
        <v>0.3392101</v>
      </c>
      <c r="C150" s="1">
        <v>0.01921448</v>
      </c>
      <c r="D150" s="1">
        <v>1.6852959</v>
      </c>
      <c r="E150">
        <v>99.4102</v>
      </c>
      <c r="F150">
        <v>0.173</v>
      </c>
      <c r="G150" s="13">
        <f t="shared" si="4"/>
        <v>1.910115299696</v>
      </c>
      <c r="H150" s="13">
        <f t="shared" si="5"/>
        <v>5.8337232917624595</v>
      </c>
      <c r="I150" s="13">
        <f t="shared" si="6"/>
        <v>0.33044994684740797</v>
      </c>
      <c r="J150" s="13">
        <f t="shared" si="7"/>
        <v>28.983659228725138</v>
      </c>
      <c r="K150" s="13"/>
    </row>
    <row r="151" spans="1:11" ht="12.75">
      <c r="A151" s="11">
        <v>438</v>
      </c>
      <c r="B151" s="1">
        <v>0.3431213</v>
      </c>
      <c r="C151" s="1">
        <v>0.02045392</v>
      </c>
      <c r="D151" s="1">
        <v>1.7098745</v>
      </c>
      <c r="E151">
        <v>101.228</v>
      </c>
      <c r="F151">
        <v>0.176</v>
      </c>
      <c r="G151" s="13">
        <f t="shared" si="4"/>
        <v>2.07050941376</v>
      </c>
      <c r="H151" s="13">
        <f t="shared" si="5"/>
        <v>6.1130930003264</v>
      </c>
      <c r="I151" s="13">
        <f t="shared" si="6"/>
        <v>0.36440965682175996</v>
      </c>
      <c r="J151" s="13">
        <f t="shared" si="7"/>
        <v>30.463342955935996</v>
      </c>
      <c r="K151" s="13"/>
    </row>
    <row r="152" spans="1:11" ht="12.75">
      <c r="A152" s="11">
        <v>439</v>
      </c>
      <c r="B152" s="1">
        <v>0.3461296</v>
      </c>
      <c r="C152" s="1">
        <v>0.02171824</v>
      </c>
      <c r="D152" s="1">
        <v>1.7303821</v>
      </c>
      <c r="E152">
        <v>103.047</v>
      </c>
      <c r="F152">
        <v>0.178</v>
      </c>
      <c r="G152" s="13">
        <f t="shared" si="4"/>
        <v>2.23799947728</v>
      </c>
      <c r="H152" s="13">
        <f t="shared" si="5"/>
        <v>6.348835806633599</v>
      </c>
      <c r="I152" s="13">
        <f t="shared" si="6"/>
        <v>0.39836390695583995</v>
      </c>
      <c r="J152" s="13">
        <f t="shared" si="7"/>
        <v>31.739301798048597</v>
      </c>
      <c r="K152" s="13"/>
    </row>
    <row r="153" spans="1:11" ht="12.75">
      <c r="A153" s="11">
        <v>440</v>
      </c>
      <c r="B153" s="1">
        <v>0.34828</v>
      </c>
      <c r="C153" s="1">
        <v>0.023</v>
      </c>
      <c r="D153" s="1">
        <v>1.74706</v>
      </c>
      <c r="E153">
        <v>104.865</v>
      </c>
      <c r="F153">
        <v>0.181</v>
      </c>
      <c r="G153" s="13">
        <f t="shared" si="4"/>
        <v>2.411895</v>
      </c>
      <c r="H153" s="13">
        <f t="shared" si="5"/>
        <v>6.610551178199999</v>
      </c>
      <c r="I153" s="13">
        <f t="shared" si="6"/>
        <v>0.43655299499999994</v>
      </c>
      <c r="J153" s="13">
        <f t="shared" si="7"/>
        <v>33.160185888899996</v>
      </c>
      <c r="K153" s="13"/>
    </row>
    <row r="154" spans="1:11" ht="12.75">
      <c r="A154" s="11">
        <v>441</v>
      </c>
      <c r="B154" s="1">
        <v>0.3495999</v>
      </c>
      <c r="C154" s="1">
        <v>0.02429461</v>
      </c>
      <c r="D154" s="1">
        <v>1.7600446</v>
      </c>
      <c r="E154">
        <v>106.079</v>
      </c>
      <c r="F154">
        <v>0.182</v>
      </c>
      <c r="G154" s="13">
        <f t="shared" si="4"/>
        <v>2.57714793419</v>
      </c>
      <c r="H154" s="13">
        <f t="shared" si="5"/>
        <v>6.7495078181622</v>
      </c>
      <c r="I154" s="13">
        <f t="shared" si="6"/>
        <v>0.46904092402258</v>
      </c>
      <c r="J154" s="13">
        <f t="shared" si="7"/>
        <v>33.9800863444588</v>
      </c>
      <c r="K154" s="13"/>
    </row>
    <row r="155" spans="1:11" ht="12.75">
      <c r="A155" s="11">
        <v>442</v>
      </c>
      <c r="B155" s="1">
        <v>0.3501474</v>
      </c>
      <c r="C155" s="1">
        <v>0.02561024</v>
      </c>
      <c r="D155" s="1">
        <v>1.7696233</v>
      </c>
      <c r="E155">
        <v>107.294</v>
      </c>
      <c r="F155">
        <v>0.184</v>
      </c>
      <c r="G155" s="13">
        <f t="shared" si="4"/>
        <v>2.7478250905599997</v>
      </c>
      <c r="H155" s="13">
        <f t="shared" si="5"/>
        <v>6.9126435849504</v>
      </c>
      <c r="I155" s="13">
        <f t="shared" si="6"/>
        <v>0.50559981666304</v>
      </c>
      <c r="J155" s="13">
        <f t="shared" si="7"/>
        <v>34.9360730724368</v>
      </c>
      <c r="K155" s="13"/>
    </row>
    <row r="156" spans="1:11" ht="12.75">
      <c r="A156" s="11">
        <v>443</v>
      </c>
      <c r="B156" s="1">
        <v>0.350013</v>
      </c>
      <c r="C156" s="1">
        <v>0.02695857</v>
      </c>
      <c r="D156" s="1">
        <v>1.7762637</v>
      </c>
      <c r="E156">
        <v>108.508</v>
      </c>
      <c r="F156">
        <v>0.185</v>
      </c>
      <c r="G156" s="13">
        <f t="shared" si="4"/>
        <v>2.92522051356</v>
      </c>
      <c r="H156" s="13">
        <f t="shared" si="5"/>
        <v>7.02615396174</v>
      </c>
      <c r="I156" s="13">
        <f t="shared" si="6"/>
        <v>0.5411657950086</v>
      </c>
      <c r="J156" s="13">
        <f t="shared" si="7"/>
        <v>35.656681988525996</v>
      </c>
      <c r="K156" s="13"/>
    </row>
    <row r="157" spans="1:11" ht="12.75">
      <c r="A157" s="11">
        <v>444</v>
      </c>
      <c r="B157" s="1">
        <v>0.349287</v>
      </c>
      <c r="C157" s="1">
        <v>0.02835125</v>
      </c>
      <c r="D157" s="1">
        <v>1.7804334</v>
      </c>
      <c r="E157">
        <v>109.722</v>
      </c>
      <c r="F157">
        <v>0.186</v>
      </c>
      <c r="G157" s="13">
        <f t="shared" si="4"/>
        <v>3.1107558525</v>
      </c>
      <c r="H157" s="13">
        <f t="shared" si="5"/>
        <v>7.128351087804</v>
      </c>
      <c r="I157" s="13">
        <f t="shared" si="6"/>
        <v>0.578600588565</v>
      </c>
      <c r="J157" s="13">
        <f t="shared" si="7"/>
        <v>36.3356047137528</v>
      </c>
      <c r="K157" s="13"/>
    </row>
    <row r="158" spans="1:11" ht="12.75">
      <c r="A158" s="11">
        <v>445</v>
      </c>
      <c r="B158" s="1">
        <v>0.34806</v>
      </c>
      <c r="C158" s="1">
        <v>0.0298</v>
      </c>
      <c r="D158" s="1">
        <v>1.7826</v>
      </c>
      <c r="E158">
        <v>110.936</v>
      </c>
      <c r="F158">
        <v>0.187</v>
      </c>
      <c r="G158" s="13">
        <f t="shared" si="4"/>
        <v>3.3058928</v>
      </c>
      <c r="H158" s="13">
        <f t="shared" si="5"/>
        <v>7.22051583792</v>
      </c>
      <c r="I158" s="13">
        <f t="shared" si="6"/>
        <v>0.6182019536000001</v>
      </c>
      <c r="J158" s="13">
        <f t="shared" si="7"/>
        <v>36.980094043200005</v>
      </c>
      <c r="K158" s="13"/>
    </row>
    <row r="159" spans="1:11" ht="12.75">
      <c r="A159" s="11">
        <v>446</v>
      </c>
      <c r="B159" s="1">
        <v>0.3463733</v>
      </c>
      <c r="C159" s="1">
        <v>0.03131083</v>
      </c>
      <c r="D159" s="1">
        <v>1.7829682</v>
      </c>
      <c r="E159">
        <v>112.151</v>
      </c>
      <c r="F159">
        <v>0.189</v>
      </c>
      <c r="G159" s="13">
        <f t="shared" si="4"/>
        <v>3.5115408953299996</v>
      </c>
      <c r="H159" s="13">
        <f t="shared" si="5"/>
        <v>7.341915162008699</v>
      </c>
      <c r="I159" s="13">
        <f t="shared" si="6"/>
        <v>0.6636812292173699</v>
      </c>
      <c r="J159" s="13">
        <f t="shared" si="7"/>
        <v>37.792754987059794</v>
      </c>
      <c r="K159" s="13"/>
    </row>
    <row r="160" spans="1:11" ht="12.75">
      <c r="A160" s="11">
        <v>447</v>
      </c>
      <c r="B160" s="1">
        <v>0.3442624</v>
      </c>
      <c r="C160" s="1">
        <v>0.03288368</v>
      </c>
      <c r="D160" s="1">
        <v>1.7816998</v>
      </c>
      <c r="E160">
        <v>113.365</v>
      </c>
      <c r="F160">
        <v>0.189</v>
      </c>
      <c r="G160" s="13">
        <f t="shared" si="4"/>
        <v>3.7278583831999996</v>
      </c>
      <c r="H160" s="13">
        <f t="shared" si="5"/>
        <v>7.376161018464001</v>
      </c>
      <c r="I160" s="13">
        <f t="shared" si="6"/>
        <v>0.7045652344248</v>
      </c>
      <c r="J160" s="13">
        <f t="shared" si="7"/>
        <v>38.174673189303</v>
      </c>
      <c r="K160" s="13"/>
    </row>
    <row r="161" spans="1:11" ht="12.75">
      <c r="A161" s="11">
        <v>448</v>
      </c>
      <c r="B161" s="1">
        <v>0.3418088</v>
      </c>
      <c r="C161" s="1">
        <v>0.03452112</v>
      </c>
      <c r="D161" s="1">
        <v>1.7791982</v>
      </c>
      <c r="E161">
        <v>114.579</v>
      </c>
      <c r="F161">
        <v>0.189</v>
      </c>
      <c r="G161" s="13">
        <f t="shared" si="4"/>
        <v>3.9553954084800003</v>
      </c>
      <c r="H161" s="13">
        <f t="shared" si="5"/>
        <v>7.4020168835928</v>
      </c>
      <c r="I161" s="13">
        <f t="shared" si="6"/>
        <v>0.74756973220272</v>
      </c>
      <c r="J161" s="13">
        <f t="shared" si="7"/>
        <v>38.529303855424196</v>
      </c>
      <c r="K161" s="13"/>
    </row>
    <row r="162" spans="1:11" ht="12.75">
      <c r="A162" s="11">
        <v>449</v>
      </c>
      <c r="B162" s="1">
        <v>0.3390941</v>
      </c>
      <c r="C162" s="1">
        <v>0.03622571</v>
      </c>
      <c r="D162" s="1">
        <v>1.7758671</v>
      </c>
      <c r="E162">
        <v>115.794</v>
      </c>
      <c r="F162">
        <v>0.189</v>
      </c>
      <c r="G162" s="13">
        <f t="shared" si="4"/>
        <v>4.19471986374</v>
      </c>
      <c r="H162" s="13">
        <f t="shared" si="5"/>
        <v>7.4210967587106</v>
      </c>
      <c r="I162" s="13">
        <f t="shared" si="6"/>
        <v>0.79280205424686</v>
      </c>
      <c r="J162" s="13">
        <f t="shared" si="7"/>
        <v>38.864968690728595</v>
      </c>
      <c r="K162" s="13"/>
    </row>
    <row r="163" spans="1:11" ht="12.75">
      <c r="A163" s="11">
        <v>450</v>
      </c>
      <c r="B163" s="1">
        <v>0.3362</v>
      </c>
      <c r="C163" s="1">
        <v>0.038</v>
      </c>
      <c r="D163" s="1">
        <v>1.77211</v>
      </c>
      <c r="E163">
        <v>117.008</v>
      </c>
      <c r="F163">
        <v>0.189</v>
      </c>
      <c r="G163" s="13">
        <f t="shared" si="4"/>
        <v>4.446304</v>
      </c>
      <c r="H163" s="13">
        <f t="shared" si="5"/>
        <v>7.4348989344</v>
      </c>
      <c r="I163" s="13">
        <f t="shared" si="6"/>
        <v>0.8403514559999999</v>
      </c>
      <c r="J163" s="13">
        <f t="shared" si="7"/>
        <v>39.18934786032</v>
      </c>
      <c r="K163" s="13"/>
    </row>
    <row r="164" spans="1:11" ht="12.75">
      <c r="A164" s="11">
        <v>451</v>
      </c>
      <c r="B164" s="1">
        <v>0.3331977</v>
      </c>
      <c r="C164" s="1">
        <v>0.03984667</v>
      </c>
      <c r="D164" s="1">
        <v>1.7682589</v>
      </c>
      <c r="E164">
        <v>117.088</v>
      </c>
      <c r="F164">
        <v>0.189</v>
      </c>
      <c r="G164" s="13">
        <f t="shared" si="4"/>
        <v>4.66556689696</v>
      </c>
      <c r="H164" s="13">
        <f t="shared" si="5"/>
        <v>7.373542484246399</v>
      </c>
      <c r="I164" s="13">
        <f t="shared" si="6"/>
        <v>0.8817921435254399</v>
      </c>
      <c r="J164" s="13">
        <f t="shared" si="7"/>
        <v>39.1309187377248</v>
      </c>
      <c r="K164" s="13"/>
    </row>
    <row r="165" spans="1:11" ht="12.75">
      <c r="A165" s="11">
        <v>452</v>
      </c>
      <c r="B165" s="1">
        <v>0.3300411</v>
      </c>
      <c r="C165" s="1">
        <v>0.041768</v>
      </c>
      <c r="D165" s="1">
        <v>1.764039</v>
      </c>
      <c r="E165">
        <v>117.169</v>
      </c>
      <c r="F165">
        <v>0.189</v>
      </c>
      <c r="G165" s="13">
        <f t="shared" si="4"/>
        <v>4.8939147919999995</v>
      </c>
      <c r="H165" s="13">
        <f t="shared" si="5"/>
        <v>7.308740687075099</v>
      </c>
      <c r="I165" s="13">
        <f t="shared" si="6"/>
        <v>0.924949895688</v>
      </c>
      <c r="J165" s="13">
        <f t="shared" si="7"/>
        <v>39.064539576699</v>
      </c>
      <c r="K165" s="13"/>
    </row>
    <row r="166" spans="1:11" ht="12.75">
      <c r="A166" s="11">
        <v>453</v>
      </c>
      <c r="B166" s="1">
        <v>0.3266357</v>
      </c>
      <c r="C166" s="1">
        <v>0.043766</v>
      </c>
      <c r="D166" s="1">
        <v>1.7589438</v>
      </c>
      <c r="E166">
        <v>117.249</v>
      </c>
      <c r="F166">
        <v>0.188</v>
      </c>
      <c r="G166" s="13">
        <f t="shared" si="4"/>
        <v>5.131519733999999</v>
      </c>
      <c r="H166" s="13">
        <f t="shared" si="5"/>
        <v>7.1999693275883985</v>
      </c>
      <c r="I166" s="13">
        <f t="shared" si="6"/>
        <v>0.9647257099919999</v>
      </c>
      <c r="J166" s="13">
        <f t="shared" si="7"/>
        <v>38.772067501965594</v>
      </c>
      <c r="K166" s="13"/>
    </row>
    <row r="167" spans="1:11" ht="12.75">
      <c r="A167" s="11">
        <v>454</v>
      </c>
      <c r="B167" s="1">
        <v>0.3228868</v>
      </c>
      <c r="C167" s="1">
        <v>0.04584267</v>
      </c>
      <c r="D167" s="1">
        <v>1.7524663</v>
      </c>
      <c r="E167">
        <v>117.33</v>
      </c>
      <c r="F167">
        <v>0.187</v>
      </c>
      <c r="G167" s="13">
        <f t="shared" si="4"/>
        <v>5.3787204711</v>
      </c>
      <c r="H167" s="13">
        <f t="shared" si="5"/>
        <v>7.084365641627999</v>
      </c>
      <c r="I167" s="13">
        <f t="shared" si="6"/>
        <v>1.0058207280957001</v>
      </c>
      <c r="J167" s="13">
        <f t="shared" si="7"/>
        <v>38.450354873072996</v>
      </c>
      <c r="K167" s="13"/>
    </row>
    <row r="168" spans="1:11" ht="12.75">
      <c r="A168" s="11">
        <v>455</v>
      </c>
      <c r="B168" s="1">
        <v>0.3187</v>
      </c>
      <c r="C168" s="1">
        <v>0.048</v>
      </c>
      <c r="D168" s="1">
        <v>1.7441</v>
      </c>
      <c r="E168">
        <v>117.41</v>
      </c>
      <c r="F168">
        <v>0.185</v>
      </c>
      <c r="G168" s="13">
        <f t="shared" si="4"/>
        <v>5.63568</v>
      </c>
      <c r="H168" s="13">
        <f t="shared" si="5"/>
        <v>6.922434894999999</v>
      </c>
      <c r="I168" s="13">
        <f t="shared" si="6"/>
        <v>1.0426008</v>
      </c>
      <c r="J168" s="13">
        <f t="shared" si="7"/>
        <v>37.883334485</v>
      </c>
      <c r="K168" s="13"/>
    </row>
    <row r="169" spans="1:11" ht="12.75">
      <c r="A169" s="11">
        <v>456</v>
      </c>
      <c r="B169" s="1">
        <v>0.3140251</v>
      </c>
      <c r="C169" s="1">
        <v>0.05024368</v>
      </c>
      <c r="D169" s="1">
        <v>1.7335595</v>
      </c>
      <c r="E169">
        <v>117.49</v>
      </c>
      <c r="F169">
        <v>0.183</v>
      </c>
      <c r="G169" s="13">
        <f t="shared" si="4"/>
        <v>5.9031299632</v>
      </c>
      <c r="H169" s="13">
        <f t="shared" si="5"/>
        <v>6.7517500468169995</v>
      </c>
      <c r="I169" s="13">
        <f t="shared" si="6"/>
        <v>1.0802727832656</v>
      </c>
      <c r="J169" s="13">
        <f t="shared" si="7"/>
        <v>37.272690734864995</v>
      </c>
      <c r="K169" s="13"/>
    </row>
    <row r="170" spans="1:11" ht="12.75">
      <c r="A170" s="11">
        <v>457</v>
      </c>
      <c r="B170" s="1">
        <v>0.308884</v>
      </c>
      <c r="C170" s="1">
        <v>0.05257304</v>
      </c>
      <c r="D170" s="1">
        <v>1.7208581</v>
      </c>
      <c r="E170">
        <v>117.571</v>
      </c>
      <c r="F170">
        <v>0.18</v>
      </c>
      <c r="G170" s="13">
        <f t="shared" si="4"/>
        <v>6.18106488584</v>
      </c>
      <c r="H170" s="13">
        <f t="shared" si="5"/>
        <v>6.536844137519999</v>
      </c>
      <c r="I170" s="13">
        <f t="shared" si="6"/>
        <v>1.1125916794511999</v>
      </c>
      <c r="J170" s="13">
        <f t="shared" si="7"/>
        <v>36.418141381518</v>
      </c>
      <c r="K170" s="13"/>
    </row>
    <row r="171" spans="1:11" ht="12.75">
      <c r="A171" s="11">
        <v>458</v>
      </c>
      <c r="B171" s="1">
        <v>0.3032904</v>
      </c>
      <c r="C171" s="1">
        <v>0.05498056</v>
      </c>
      <c r="D171" s="1">
        <v>1.7059369</v>
      </c>
      <c r="E171">
        <v>117.651</v>
      </c>
      <c r="F171">
        <v>0.177</v>
      </c>
      <c r="G171" s="13">
        <f t="shared" si="4"/>
        <v>6.46851786456</v>
      </c>
      <c r="H171" s="13">
        <f t="shared" si="5"/>
        <v>6.3157881365207995</v>
      </c>
      <c r="I171" s="13">
        <f t="shared" si="6"/>
        <v>1.1449276620271198</v>
      </c>
      <c r="J171" s="13">
        <f t="shared" si="7"/>
        <v>35.5248172532763</v>
      </c>
      <c r="K171" s="13"/>
    </row>
    <row r="172" spans="1:11" ht="12.75">
      <c r="A172" s="11">
        <v>459</v>
      </c>
      <c r="B172" s="1">
        <v>0.2972579</v>
      </c>
      <c r="C172" s="1">
        <v>0.05745872</v>
      </c>
      <c r="D172" s="1">
        <v>1.6887372</v>
      </c>
      <c r="E172">
        <v>117.732</v>
      </c>
      <c r="F172">
        <v>0.174</v>
      </c>
      <c r="G172" s="13">
        <f t="shared" si="4"/>
        <v>6.764730023039999</v>
      </c>
      <c r="H172" s="13">
        <f t="shared" si="5"/>
        <v>6.0894374724072</v>
      </c>
      <c r="I172" s="13">
        <f t="shared" si="6"/>
        <v>1.17706302400896</v>
      </c>
      <c r="J172" s="13">
        <f t="shared" si="7"/>
        <v>34.5944029972896</v>
      </c>
      <c r="K172" s="13"/>
    </row>
    <row r="173" spans="1:11" ht="12.75">
      <c r="A173" s="11">
        <v>460</v>
      </c>
      <c r="B173" s="1">
        <v>0.2908</v>
      </c>
      <c r="C173" s="1">
        <v>0.06</v>
      </c>
      <c r="D173" s="1">
        <v>1.6692</v>
      </c>
      <c r="E173">
        <v>117.812</v>
      </c>
      <c r="F173">
        <v>0.171</v>
      </c>
      <c r="G173" s="13">
        <f t="shared" si="4"/>
        <v>7.06872</v>
      </c>
      <c r="H173" s="13">
        <f t="shared" si="5"/>
        <v>5.8584137616000005</v>
      </c>
      <c r="I173" s="13">
        <f t="shared" si="6"/>
        <v>1.20875112</v>
      </c>
      <c r="J173" s="13">
        <f t="shared" si="7"/>
        <v>33.6274561584</v>
      </c>
      <c r="K173" s="13"/>
    </row>
    <row r="174" spans="1:11" ht="12.75">
      <c r="A174" s="11">
        <v>461</v>
      </c>
      <c r="B174" s="1">
        <v>0.2839701</v>
      </c>
      <c r="C174" s="1">
        <v>0.06260197</v>
      </c>
      <c r="D174" s="1">
        <v>1.6475287</v>
      </c>
      <c r="E174">
        <v>117.517</v>
      </c>
      <c r="F174">
        <v>0.168</v>
      </c>
      <c r="G174" s="13">
        <f t="shared" si="4"/>
        <v>7.356795708490001</v>
      </c>
      <c r="H174" s="13">
        <f t="shared" si="5"/>
        <v>5.6063807926056</v>
      </c>
      <c r="I174" s="13">
        <f t="shared" si="6"/>
        <v>1.23594167902632</v>
      </c>
      <c r="J174" s="13">
        <f t="shared" si="7"/>
        <v>32.5269218799672</v>
      </c>
      <c r="K174" s="13"/>
    </row>
    <row r="175" spans="1:11" ht="12.75">
      <c r="A175" s="11">
        <v>462</v>
      </c>
      <c r="B175" s="1">
        <v>0.2767214</v>
      </c>
      <c r="C175" s="1">
        <v>0.06527752</v>
      </c>
      <c r="D175" s="1">
        <v>1.6234127</v>
      </c>
      <c r="E175">
        <v>117.222</v>
      </c>
      <c r="F175">
        <v>0.165</v>
      </c>
      <c r="G175" s="13">
        <f t="shared" si="4"/>
        <v>7.65196144944</v>
      </c>
      <c r="H175" s="13">
        <f t="shared" si="5"/>
        <v>5.3522429318819995</v>
      </c>
      <c r="I175" s="13">
        <f t="shared" si="6"/>
        <v>1.2625736391576</v>
      </c>
      <c r="J175" s="13">
        <f t="shared" si="7"/>
        <v>31.399447780701</v>
      </c>
      <c r="K175" s="13"/>
    </row>
    <row r="176" spans="1:11" ht="12.75">
      <c r="A176" s="11">
        <v>463</v>
      </c>
      <c r="B176" s="1">
        <v>0.2689178</v>
      </c>
      <c r="C176" s="1">
        <v>0.06804208</v>
      </c>
      <c r="D176" s="1">
        <v>1.5960223</v>
      </c>
      <c r="E176">
        <v>116.927</v>
      </c>
      <c r="F176">
        <v>0.162</v>
      </c>
      <c r="G176" s="13">
        <f t="shared" si="4"/>
        <v>7.955956288160001</v>
      </c>
      <c r="H176" s="13">
        <f t="shared" si="5"/>
        <v>5.0938877592972</v>
      </c>
      <c r="I176" s="13">
        <f t="shared" si="6"/>
        <v>1.28886491868192</v>
      </c>
      <c r="J176" s="13">
        <f t="shared" si="7"/>
        <v>30.2321321144802</v>
      </c>
      <c r="K176" s="13"/>
    </row>
    <row r="177" spans="1:11" ht="12.75">
      <c r="A177" s="11">
        <v>464</v>
      </c>
      <c r="B177" s="1">
        <v>0.2604227</v>
      </c>
      <c r="C177" s="1">
        <v>0.07091109</v>
      </c>
      <c r="D177" s="1">
        <v>1.564528</v>
      </c>
      <c r="E177">
        <v>116.632</v>
      </c>
      <c r="F177">
        <v>0.159</v>
      </c>
      <c r="G177" s="13">
        <f t="shared" si="4"/>
        <v>8.27050224888</v>
      </c>
      <c r="H177" s="13">
        <f t="shared" si="5"/>
        <v>4.829405635077601</v>
      </c>
      <c r="I177" s="13">
        <f t="shared" si="6"/>
        <v>1.31500985757192</v>
      </c>
      <c r="J177" s="13">
        <f t="shared" si="7"/>
        <v>29.013370721664</v>
      </c>
      <c r="K177" s="13"/>
    </row>
    <row r="178" spans="1:11" ht="12.75">
      <c r="A178" s="11">
        <v>465</v>
      </c>
      <c r="B178" s="1">
        <v>0.2511</v>
      </c>
      <c r="C178" s="1">
        <v>0.0739</v>
      </c>
      <c r="D178" s="1">
        <v>1.5281</v>
      </c>
      <c r="E178">
        <v>116.336</v>
      </c>
      <c r="F178">
        <v>0.154</v>
      </c>
      <c r="G178" s="13">
        <f t="shared" si="4"/>
        <v>8.597230399999999</v>
      </c>
      <c r="H178" s="13">
        <f t="shared" si="5"/>
        <v>4.4986433184</v>
      </c>
      <c r="I178" s="13">
        <f t="shared" si="6"/>
        <v>1.3239734816</v>
      </c>
      <c r="J178" s="13">
        <f t="shared" si="7"/>
        <v>27.3770484064</v>
      </c>
      <c r="K178" s="13"/>
    </row>
    <row r="179" spans="1:11" ht="12.75">
      <c r="A179" s="11">
        <v>466</v>
      </c>
      <c r="B179" s="1">
        <v>0.2408475</v>
      </c>
      <c r="C179" s="1">
        <v>0.077016</v>
      </c>
      <c r="D179" s="1">
        <v>1.4861114</v>
      </c>
      <c r="E179">
        <v>116.041</v>
      </c>
      <c r="F179">
        <v>0.15</v>
      </c>
      <c r="G179" s="13">
        <f t="shared" si="4"/>
        <v>8.937013656</v>
      </c>
      <c r="H179" s="13">
        <f t="shared" si="5"/>
        <v>4.192227712125</v>
      </c>
      <c r="I179" s="13">
        <f t="shared" si="6"/>
        <v>1.3405520484</v>
      </c>
      <c r="J179" s="13">
        <f t="shared" si="7"/>
        <v>25.86747794511</v>
      </c>
      <c r="K179" s="13"/>
    </row>
    <row r="180" spans="1:11" ht="12.75">
      <c r="A180" s="11">
        <v>467</v>
      </c>
      <c r="B180" s="1">
        <v>0.2298512</v>
      </c>
      <c r="C180" s="1">
        <v>0.0802664</v>
      </c>
      <c r="D180" s="1">
        <v>1.4395215</v>
      </c>
      <c r="E180">
        <v>115.746</v>
      </c>
      <c r="F180">
        <v>0.146</v>
      </c>
      <c r="G180" s="13">
        <f t="shared" si="4"/>
        <v>9.2905147344</v>
      </c>
      <c r="H180" s="13">
        <f t="shared" si="5"/>
        <v>3.8842361212992</v>
      </c>
      <c r="I180" s="13">
        <f t="shared" si="6"/>
        <v>1.3564151512224</v>
      </c>
      <c r="J180" s="13">
        <f t="shared" si="7"/>
        <v>24.326352908694</v>
      </c>
      <c r="K180" s="13"/>
    </row>
    <row r="181" spans="1:11" ht="12.75">
      <c r="A181" s="11">
        <v>468</v>
      </c>
      <c r="B181" s="1">
        <v>0.2184072</v>
      </c>
      <c r="C181" s="1">
        <v>0.0836668</v>
      </c>
      <c r="D181" s="1">
        <v>1.3898799</v>
      </c>
      <c r="E181">
        <v>115.451</v>
      </c>
      <c r="F181">
        <v>0.142</v>
      </c>
      <c r="G181" s="13">
        <f t="shared" si="4"/>
        <v>9.659415726799999</v>
      </c>
      <c r="H181" s="13">
        <f t="shared" si="5"/>
        <v>3.5805768099023996</v>
      </c>
      <c r="I181" s="13">
        <f t="shared" si="6"/>
        <v>1.3716370332055998</v>
      </c>
      <c r="J181" s="13">
        <f t="shared" si="7"/>
        <v>22.7857494555558</v>
      </c>
      <c r="K181" s="13"/>
    </row>
    <row r="182" spans="1:11" ht="12.75">
      <c r="A182" s="11">
        <v>469</v>
      </c>
      <c r="B182" s="1">
        <v>0.2068115</v>
      </c>
      <c r="C182" s="1">
        <v>0.0872328</v>
      </c>
      <c r="D182" s="1">
        <v>1.3387362</v>
      </c>
      <c r="E182">
        <v>115.156</v>
      </c>
      <c r="F182">
        <v>0.139</v>
      </c>
      <c r="G182" s="13">
        <f t="shared" si="4"/>
        <v>10.045380316800001</v>
      </c>
      <c r="H182" s="13">
        <f t="shared" si="5"/>
        <v>3.3103663280660007</v>
      </c>
      <c r="I182" s="13">
        <f t="shared" si="6"/>
        <v>1.3963078640352002</v>
      </c>
      <c r="J182" s="13">
        <f t="shared" si="7"/>
        <v>21.428727312760806</v>
      </c>
      <c r="K182" s="13"/>
    </row>
    <row r="183" spans="1:11" ht="12.75">
      <c r="A183" s="11">
        <v>470</v>
      </c>
      <c r="B183" s="1">
        <v>0.19536</v>
      </c>
      <c r="C183" s="1">
        <v>0.09098</v>
      </c>
      <c r="D183" s="1">
        <v>1.28764</v>
      </c>
      <c r="E183">
        <v>114.861</v>
      </c>
      <c r="F183">
        <v>0.135</v>
      </c>
      <c r="G183" s="13">
        <f t="shared" si="4"/>
        <v>10.450053780000001</v>
      </c>
      <c r="H183" s="13">
        <f t="shared" si="5"/>
        <v>3.0292980696000007</v>
      </c>
      <c r="I183" s="13">
        <f t="shared" si="6"/>
        <v>1.4107572603000003</v>
      </c>
      <c r="J183" s="13">
        <f t="shared" si="7"/>
        <v>19.9664484354</v>
      </c>
      <c r="K183" s="13"/>
    </row>
    <row r="184" spans="1:11" ht="12.75">
      <c r="A184" s="11">
        <v>471</v>
      </c>
      <c r="B184" s="1">
        <v>0.1842136</v>
      </c>
      <c r="C184" s="1">
        <v>0.09491755</v>
      </c>
      <c r="D184" s="1">
        <v>1.2374223</v>
      </c>
      <c r="E184">
        <v>114.967</v>
      </c>
      <c r="F184">
        <v>0.131</v>
      </c>
      <c r="G184" s="13">
        <f t="shared" si="4"/>
        <v>10.91238597085</v>
      </c>
      <c r="H184" s="13">
        <f t="shared" si="5"/>
        <v>2.7743815286072</v>
      </c>
      <c r="I184" s="13">
        <f t="shared" si="6"/>
        <v>1.42952256218135</v>
      </c>
      <c r="J184" s="13">
        <f t="shared" si="7"/>
        <v>18.6364175728971</v>
      </c>
      <c r="K184" s="13"/>
    </row>
    <row r="185" spans="1:11" ht="12.75">
      <c r="A185" s="11">
        <v>472</v>
      </c>
      <c r="B185" s="1">
        <v>0.1733273</v>
      </c>
      <c r="C185" s="1">
        <v>0.09904584</v>
      </c>
      <c r="D185" s="1">
        <v>1.1878243</v>
      </c>
      <c r="E185">
        <v>115.073</v>
      </c>
      <c r="F185">
        <v>0.127</v>
      </c>
      <c r="G185" s="13">
        <f t="shared" si="4"/>
        <v>11.397501946319998</v>
      </c>
      <c r="H185" s="13">
        <f t="shared" si="5"/>
        <v>2.5330521338982996</v>
      </c>
      <c r="I185" s="13">
        <f t="shared" si="6"/>
        <v>1.44748274718264</v>
      </c>
      <c r="J185" s="13">
        <f t="shared" si="7"/>
        <v>17.359186220585297</v>
      </c>
      <c r="K185" s="13"/>
    </row>
    <row r="186" spans="1:11" ht="12.75">
      <c r="A186" s="11">
        <v>473</v>
      </c>
      <c r="B186" s="1">
        <v>0.1626881</v>
      </c>
      <c r="C186" s="1">
        <v>0.1033674</v>
      </c>
      <c r="D186" s="1">
        <v>1.1387611</v>
      </c>
      <c r="E186">
        <v>115.18</v>
      </c>
      <c r="F186">
        <v>0.122</v>
      </c>
      <c r="G186" s="13">
        <f t="shared" si="4"/>
        <v>11.905857132000001</v>
      </c>
      <c r="H186" s="13">
        <f t="shared" si="5"/>
        <v>2.2860866736760004</v>
      </c>
      <c r="I186" s="13">
        <f t="shared" si="6"/>
        <v>1.452514570104</v>
      </c>
      <c r="J186" s="13">
        <f t="shared" si="7"/>
        <v>16.001825426756</v>
      </c>
      <c r="K186" s="13"/>
    </row>
    <row r="187" spans="1:11" ht="12.75">
      <c r="A187" s="11">
        <v>474</v>
      </c>
      <c r="B187" s="1">
        <v>0.1522833</v>
      </c>
      <c r="C187" s="1">
        <v>0.1078846</v>
      </c>
      <c r="D187" s="1">
        <v>1.090148</v>
      </c>
      <c r="E187">
        <v>115.286</v>
      </c>
      <c r="F187">
        <v>0.117</v>
      </c>
      <c r="G187" s="13">
        <f t="shared" si="4"/>
        <v>12.437583995599999</v>
      </c>
      <c r="H187" s="13">
        <f t="shared" si="5"/>
        <v>2.0540675052846002</v>
      </c>
      <c r="I187" s="13">
        <f t="shared" si="6"/>
        <v>1.4551973274852</v>
      </c>
      <c r="J187" s="13">
        <f t="shared" si="7"/>
        <v>14.704419872375999</v>
      </c>
      <c r="K187" s="13"/>
    </row>
    <row r="188" spans="1:11" ht="12.75">
      <c r="A188" s="11">
        <v>475</v>
      </c>
      <c r="B188" s="1">
        <v>0.1421</v>
      </c>
      <c r="C188" s="1">
        <v>0.1126</v>
      </c>
      <c r="D188" s="1">
        <v>1.0419</v>
      </c>
      <c r="E188">
        <v>115.392</v>
      </c>
      <c r="F188">
        <v>0.113</v>
      </c>
      <c r="G188" s="13">
        <f t="shared" si="4"/>
        <v>12.9931392</v>
      </c>
      <c r="H188" s="13">
        <f t="shared" si="5"/>
        <v>1.8528839616000001</v>
      </c>
      <c r="I188" s="13">
        <f t="shared" si="6"/>
        <v>1.4682247296000002</v>
      </c>
      <c r="J188" s="13">
        <f t="shared" si="7"/>
        <v>13.5856425024</v>
      </c>
      <c r="K188" s="13"/>
    </row>
    <row r="189" spans="1:11" ht="12.75">
      <c r="A189" s="11">
        <v>476</v>
      </c>
      <c r="B189" s="1">
        <v>0.1321786</v>
      </c>
      <c r="C189" s="1">
        <v>0.117532</v>
      </c>
      <c r="D189" s="1">
        <v>0.9941976</v>
      </c>
      <c r="E189">
        <v>115.498</v>
      </c>
      <c r="F189">
        <v>0.111</v>
      </c>
      <c r="G189" s="13">
        <f t="shared" si="4"/>
        <v>13.574710936</v>
      </c>
      <c r="H189" s="13">
        <f t="shared" si="5"/>
        <v>1.6945663976508</v>
      </c>
      <c r="I189" s="13">
        <f t="shared" si="6"/>
        <v>1.506792913896</v>
      </c>
      <c r="J189" s="13">
        <f t="shared" si="7"/>
        <v>12.7458896189328</v>
      </c>
      <c r="K189" s="13"/>
    </row>
    <row r="190" spans="1:11" ht="12.75">
      <c r="A190" s="11">
        <v>477</v>
      </c>
      <c r="B190" s="1">
        <v>0.1225696</v>
      </c>
      <c r="C190" s="1">
        <v>0.1226744</v>
      </c>
      <c r="D190" s="1">
        <v>0.9473473</v>
      </c>
      <c r="E190">
        <v>115.604</v>
      </c>
      <c r="F190">
        <v>0.106</v>
      </c>
      <c r="G190" s="13">
        <f t="shared" si="4"/>
        <v>14.1816513376</v>
      </c>
      <c r="H190" s="13">
        <f t="shared" si="5"/>
        <v>1.5019708200703998</v>
      </c>
      <c r="I190" s="13">
        <f t="shared" si="6"/>
        <v>1.5032550417855999</v>
      </c>
      <c r="J190" s="13">
        <f t="shared" si="7"/>
        <v>11.608816550535199</v>
      </c>
      <c r="K190" s="13"/>
    </row>
    <row r="191" spans="1:11" ht="12.75">
      <c r="A191" s="11">
        <v>478</v>
      </c>
      <c r="B191" s="1">
        <v>0.1132752</v>
      </c>
      <c r="C191" s="1">
        <v>0.1279928</v>
      </c>
      <c r="D191" s="1">
        <v>0.9014531</v>
      </c>
      <c r="E191">
        <v>115.711</v>
      </c>
      <c r="F191">
        <v>0.102</v>
      </c>
      <c r="G191" s="13">
        <f t="shared" si="4"/>
        <v>14.810174880799998</v>
      </c>
      <c r="H191" s="13">
        <f t="shared" si="5"/>
        <v>1.3369330400544</v>
      </c>
      <c r="I191" s="13">
        <f t="shared" si="6"/>
        <v>1.5106378378415999</v>
      </c>
      <c r="J191" s="13">
        <f t="shared" si="7"/>
        <v>10.6394200447182</v>
      </c>
      <c r="K191" s="13"/>
    </row>
    <row r="192" spans="1:11" ht="12.75">
      <c r="A192" s="11">
        <v>479</v>
      </c>
      <c r="B192" s="1">
        <v>0.1042979</v>
      </c>
      <c r="C192" s="1">
        <v>0.1334528</v>
      </c>
      <c r="D192" s="1">
        <v>0.8566193</v>
      </c>
      <c r="E192">
        <v>115.817</v>
      </c>
      <c r="F192">
        <v>0.096</v>
      </c>
      <c r="G192" s="13">
        <f t="shared" si="4"/>
        <v>15.4561029376</v>
      </c>
      <c r="H192" s="13">
        <f t="shared" si="5"/>
        <v>1.1596291088928001</v>
      </c>
      <c r="I192" s="13">
        <f t="shared" si="6"/>
        <v>1.4837858820096002</v>
      </c>
      <c r="J192" s="13">
        <f t="shared" si="7"/>
        <v>9.5242634369376</v>
      </c>
      <c r="K192" s="13"/>
    </row>
    <row r="193" spans="1:11" ht="12.75">
      <c r="A193" s="11">
        <v>480</v>
      </c>
      <c r="B193" s="1">
        <v>0.09564</v>
      </c>
      <c r="C193" s="1">
        <v>0.13902</v>
      </c>
      <c r="D193" s="1">
        <v>0.8129501</v>
      </c>
      <c r="E193">
        <v>115.923</v>
      </c>
      <c r="F193">
        <v>0.091</v>
      </c>
      <c r="G193" s="13">
        <f t="shared" si="4"/>
        <v>16.11561546</v>
      </c>
      <c r="H193" s="13">
        <f t="shared" si="5"/>
        <v>1.00890569052</v>
      </c>
      <c r="I193" s="13">
        <f t="shared" si="6"/>
        <v>1.4665210068599999</v>
      </c>
      <c r="J193" s="13">
        <f t="shared" si="7"/>
        <v>8.5758049142493</v>
      </c>
      <c r="K193" s="13"/>
    </row>
    <row r="194" spans="1:11" ht="12.75">
      <c r="A194" s="11">
        <v>481</v>
      </c>
      <c r="B194" s="1">
        <v>0.08729955</v>
      </c>
      <c r="C194" s="1">
        <v>0.1446764</v>
      </c>
      <c r="D194" s="1">
        <v>0.7705173</v>
      </c>
      <c r="E194">
        <v>115.212</v>
      </c>
      <c r="F194">
        <v>0.088</v>
      </c>
      <c r="G194" s="13">
        <f t="shared" si="4"/>
        <v>16.6684573968</v>
      </c>
      <c r="H194" s="13">
        <f t="shared" si="5"/>
        <v>0.8851001064048</v>
      </c>
      <c r="I194" s="13">
        <f t="shared" si="6"/>
        <v>1.4668242509184</v>
      </c>
      <c r="J194" s="13">
        <f t="shared" si="7"/>
        <v>7.812009846748799</v>
      </c>
      <c r="K194" s="13"/>
    </row>
    <row r="195" spans="1:11" ht="12.75">
      <c r="A195" s="11">
        <v>482</v>
      </c>
      <c r="B195" s="1">
        <v>0.07930804</v>
      </c>
      <c r="C195" s="1">
        <v>0.1504693</v>
      </c>
      <c r="D195" s="1">
        <v>0.7294448</v>
      </c>
      <c r="E195">
        <v>114.501</v>
      </c>
      <c r="F195">
        <v>0.085</v>
      </c>
      <c r="G195" s="13">
        <f t="shared" si="4"/>
        <v>17.2288853193</v>
      </c>
      <c r="H195" s="13">
        <f t="shared" si="5"/>
        <v>0.7718722404834</v>
      </c>
      <c r="I195" s="13">
        <f t="shared" si="6"/>
        <v>1.4644552521405</v>
      </c>
      <c r="J195" s="13">
        <f t="shared" si="7"/>
        <v>7.099383518808001</v>
      </c>
      <c r="K195" s="13"/>
    </row>
    <row r="196" spans="1:11" ht="12.75">
      <c r="A196" s="11">
        <v>483</v>
      </c>
      <c r="B196" s="1">
        <v>0.07171776</v>
      </c>
      <c r="C196" s="1">
        <v>0.1564619</v>
      </c>
      <c r="D196" s="1">
        <v>0.6899136</v>
      </c>
      <c r="E196">
        <v>113.789</v>
      </c>
      <c r="F196">
        <v>0.083</v>
      </c>
      <c r="G196" s="13">
        <f t="shared" si="4"/>
        <v>17.8036431391</v>
      </c>
      <c r="H196" s="13">
        <f t="shared" si="5"/>
        <v>0.6773374519891201</v>
      </c>
      <c r="I196" s="13">
        <f t="shared" si="6"/>
        <v>1.4777023805453</v>
      </c>
      <c r="J196" s="13">
        <f t="shared" si="7"/>
        <v>6.515880026323201</v>
      </c>
      <c r="K196" s="13"/>
    </row>
    <row r="197" spans="1:11" ht="12.75">
      <c r="A197" s="11">
        <v>484</v>
      </c>
      <c r="B197" s="1">
        <v>0.06458099</v>
      </c>
      <c r="C197" s="1">
        <v>0.1627177</v>
      </c>
      <c r="D197" s="1">
        <v>0.6521049</v>
      </c>
      <c r="E197">
        <v>113.078</v>
      </c>
      <c r="F197">
        <v>0.079</v>
      </c>
      <c r="G197" s="13">
        <f t="shared" si="4"/>
        <v>18.3997920806</v>
      </c>
      <c r="H197" s="13">
        <f t="shared" si="5"/>
        <v>0.5769124457903801</v>
      </c>
      <c r="I197" s="13">
        <f t="shared" si="6"/>
        <v>1.4535835743674002</v>
      </c>
      <c r="J197" s="13">
        <f t="shared" si="7"/>
        <v>5.8253587126938005</v>
      </c>
      <c r="K197" s="13"/>
    </row>
    <row r="198" spans="1:11" ht="12.75">
      <c r="A198" s="11">
        <v>485</v>
      </c>
      <c r="B198" s="1">
        <v>0.05795001</v>
      </c>
      <c r="C198" s="1">
        <v>0.1693</v>
      </c>
      <c r="D198" s="1">
        <v>0.6162</v>
      </c>
      <c r="E198">
        <v>112.367</v>
      </c>
      <c r="F198">
        <v>0.075</v>
      </c>
      <c r="G198" s="13">
        <f t="shared" si="4"/>
        <v>19.0237331</v>
      </c>
      <c r="H198" s="13">
        <f t="shared" si="5"/>
        <v>0.48837515802525</v>
      </c>
      <c r="I198" s="13">
        <f t="shared" si="6"/>
        <v>1.4267799824999998</v>
      </c>
      <c r="J198" s="13">
        <f t="shared" si="7"/>
        <v>5.193040904999999</v>
      </c>
      <c r="K198" s="13"/>
    </row>
    <row r="199" spans="1:11" ht="12.75">
      <c r="A199" s="11">
        <v>486</v>
      </c>
      <c r="B199" s="1">
        <v>0.05186211</v>
      </c>
      <c r="C199" s="1">
        <v>0.1762431</v>
      </c>
      <c r="D199" s="1">
        <v>0.5823286</v>
      </c>
      <c r="E199">
        <v>111.656</v>
      </c>
      <c r="F199">
        <v>0.072</v>
      </c>
      <c r="G199" s="13">
        <f t="shared" si="4"/>
        <v>19.678599573600003</v>
      </c>
      <c r="H199" s="13">
        <f t="shared" si="5"/>
        <v>0.41693153429952</v>
      </c>
      <c r="I199" s="13">
        <f t="shared" si="6"/>
        <v>1.4168591692992</v>
      </c>
      <c r="J199" s="13">
        <f t="shared" si="7"/>
        <v>4.6814747156352</v>
      </c>
      <c r="K199" s="13"/>
    </row>
    <row r="200" spans="1:11" ht="12.75">
      <c r="A200" s="11">
        <v>487</v>
      </c>
      <c r="B200" s="1">
        <v>0.04628152</v>
      </c>
      <c r="C200" s="1">
        <v>0.1835581</v>
      </c>
      <c r="D200" s="1">
        <v>0.5504162</v>
      </c>
      <c r="E200">
        <v>110.945</v>
      </c>
      <c r="F200">
        <v>0.068</v>
      </c>
      <c r="G200" s="13">
        <f t="shared" si="4"/>
        <v>20.3648534045</v>
      </c>
      <c r="H200" s="13">
        <f t="shared" si="5"/>
        <v>0.3491598200752</v>
      </c>
      <c r="I200" s="13">
        <f t="shared" si="6"/>
        <v>1.3848100315060001</v>
      </c>
      <c r="J200" s="13">
        <f t="shared" si="7"/>
        <v>4.152482921012</v>
      </c>
      <c r="K200" s="13"/>
    </row>
    <row r="201" spans="1:11" ht="12.75">
      <c r="A201" s="11">
        <v>488</v>
      </c>
      <c r="B201" s="1">
        <v>0.04115088</v>
      </c>
      <c r="C201" s="1">
        <v>0.1912735</v>
      </c>
      <c r="D201" s="1">
        <v>0.5203376</v>
      </c>
      <c r="E201">
        <v>110.233</v>
      </c>
      <c r="F201">
        <v>0.065</v>
      </c>
      <c r="G201" s="13">
        <f t="shared" si="4"/>
        <v>21.084651725500002</v>
      </c>
      <c r="H201" s="13">
        <f t="shared" si="5"/>
        <v>0.29485202207760003</v>
      </c>
      <c r="I201" s="13">
        <f t="shared" si="6"/>
        <v>1.3705023621575003</v>
      </c>
      <c r="J201" s="13">
        <f t="shared" si="7"/>
        <v>3.728294352952</v>
      </c>
      <c r="K201" s="13"/>
    </row>
    <row r="202" spans="1:11" ht="12.75">
      <c r="A202" s="11">
        <v>489</v>
      </c>
      <c r="B202" s="1">
        <v>0.03641283</v>
      </c>
      <c r="C202" s="1">
        <v>0.199418</v>
      </c>
      <c r="D202" s="1">
        <v>0.4919673</v>
      </c>
      <c r="E202">
        <v>109.522</v>
      </c>
      <c r="F202">
        <v>0.061</v>
      </c>
      <c r="G202" s="13">
        <f aca="true" t="shared" si="8" ref="G202:G265">C202*E202</f>
        <v>21.840658196000003</v>
      </c>
      <c r="H202" s="13">
        <f aca="true" t="shared" si="9" ref="H202:H265">E202*F202*B202</f>
        <v>0.24326836400286</v>
      </c>
      <c r="I202" s="13">
        <f aca="true" t="shared" si="10" ref="I202:I265">E202*F202*C202</f>
        <v>1.3322801499560002</v>
      </c>
      <c r="J202" s="13">
        <f aca="true" t="shared" si="11" ref="J202:J265">E202*F202*D202</f>
        <v>3.2867558004666</v>
      </c>
      <c r="K202" s="13"/>
    </row>
    <row r="203" spans="1:11" ht="12.75">
      <c r="A203" s="11">
        <v>490</v>
      </c>
      <c r="B203" s="1">
        <v>0.03201</v>
      </c>
      <c r="C203" s="1">
        <v>0.20802</v>
      </c>
      <c r="D203" s="1">
        <v>0.46518</v>
      </c>
      <c r="E203">
        <v>108.811</v>
      </c>
      <c r="F203">
        <v>0.058</v>
      </c>
      <c r="G203" s="13">
        <f t="shared" si="8"/>
        <v>22.634864220000004</v>
      </c>
      <c r="H203" s="13">
        <f t="shared" si="9"/>
        <v>0.20201632638</v>
      </c>
      <c r="I203" s="13">
        <f t="shared" si="10"/>
        <v>1.3128221247600003</v>
      </c>
      <c r="J203" s="13">
        <f t="shared" si="11"/>
        <v>2.93576865684</v>
      </c>
      <c r="K203" s="13"/>
    </row>
    <row r="204" spans="1:11" ht="12.75">
      <c r="A204" s="11">
        <v>491</v>
      </c>
      <c r="B204" s="1">
        <v>0.0279172</v>
      </c>
      <c r="C204" s="1">
        <v>0.2171199</v>
      </c>
      <c r="D204" s="1">
        <v>0.4399246</v>
      </c>
      <c r="E204">
        <v>108.865</v>
      </c>
      <c r="F204">
        <v>0.054</v>
      </c>
      <c r="G204" s="13">
        <f t="shared" si="8"/>
        <v>23.6367579135</v>
      </c>
      <c r="H204" s="13">
        <f t="shared" si="9"/>
        <v>0.164117122812</v>
      </c>
      <c r="I204" s="13">
        <f t="shared" si="10"/>
        <v>1.276384927329</v>
      </c>
      <c r="J204" s="13">
        <f t="shared" si="11"/>
        <v>2.5861891452659997</v>
      </c>
      <c r="K204" s="13"/>
    </row>
    <row r="205" spans="1:11" ht="12.75">
      <c r="A205" s="11">
        <v>492</v>
      </c>
      <c r="B205" s="1">
        <v>0.0241444</v>
      </c>
      <c r="C205" s="1">
        <v>0.2267345</v>
      </c>
      <c r="D205" s="1">
        <v>0.4161836</v>
      </c>
      <c r="E205">
        <v>108.92</v>
      </c>
      <c r="F205">
        <v>0.051</v>
      </c>
      <c r="G205" s="13">
        <f t="shared" si="8"/>
        <v>24.69592174</v>
      </c>
      <c r="H205" s="13">
        <f t="shared" si="9"/>
        <v>0.134120210448</v>
      </c>
      <c r="I205" s="13">
        <f t="shared" si="10"/>
        <v>1.2594920087400001</v>
      </c>
      <c r="J205" s="13">
        <f t="shared" si="11"/>
        <v>2.311866603312</v>
      </c>
      <c r="K205" s="13"/>
    </row>
    <row r="206" spans="1:11" ht="12.75">
      <c r="A206" s="11">
        <v>493</v>
      </c>
      <c r="B206" s="1">
        <v>0.020687</v>
      </c>
      <c r="C206" s="1">
        <v>0.2368571</v>
      </c>
      <c r="D206" s="1">
        <v>0.3938822</v>
      </c>
      <c r="E206">
        <v>108.974</v>
      </c>
      <c r="F206">
        <v>0.048</v>
      </c>
      <c r="G206" s="13">
        <f t="shared" si="8"/>
        <v>25.8112656154</v>
      </c>
      <c r="H206" s="13">
        <f t="shared" si="9"/>
        <v>0.108208566624</v>
      </c>
      <c r="I206" s="13">
        <f t="shared" si="10"/>
        <v>1.2389407495392</v>
      </c>
      <c r="J206" s="13">
        <f t="shared" si="11"/>
        <v>2.0603001054144</v>
      </c>
      <c r="K206" s="13"/>
    </row>
    <row r="207" spans="1:11" ht="12.75">
      <c r="A207" s="11">
        <v>494</v>
      </c>
      <c r="B207" s="1">
        <v>0.0175404</v>
      </c>
      <c r="C207" s="1">
        <v>0.2474812</v>
      </c>
      <c r="D207" s="1">
        <v>0.3729459</v>
      </c>
      <c r="E207">
        <v>109.028</v>
      </c>
      <c r="F207">
        <v>0.045</v>
      </c>
      <c r="G207" s="13">
        <f t="shared" si="8"/>
        <v>26.982380273600004</v>
      </c>
      <c r="H207" s="13">
        <f t="shared" si="9"/>
        <v>0.08605776290400001</v>
      </c>
      <c r="I207" s="13">
        <f t="shared" si="10"/>
        <v>1.2142071123120002</v>
      </c>
      <c r="J207" s="13">
        <f t="shared" si="11"/>
        <v>1.8297695513340002</v>
      </c>
      <c r="K207" s="13"/>
    </row>
    <row r="208" spans="1:11" ht="12.75">
      <c r="A208" s="11">
        <v>495</v>
      </c>
      <c r="B208" s="1">
        <v>0.0147</v>
      </c>
      <c r="C208" s="1">
        <v>0.2586</v>
      </c>
      <c r="D208" s="1">
        <v>0.3533</v>
      </c>
      <c r="E208">
        <v>109.082</v>
      </c>
      <c r="F208">
        <v>0.042</v>
      </c>
      <c r="G208" s="13">
        <f t="shared" si="8"/>
        <v>28.208605199999997</v>
      </c>
      <c r="H208" s="13">
        <f t="shared" si="9"/>
        <v>0.0673472268</v>
      </c>
      <c r="I208" s="13">
        <f t="shared" si="10"/>
        <v>1.1847614184000002</v>
      </c>
      <c r="J208" s="13">
        <f t="shared" si="11"/>
        <v>1.6186241652000002</v>
      </c>
      <c r="K208" s="13"/>
    </row>
    <row r="209" spans="1:11" ht="12.75">
      <c r="A209" s="11">
        <v>496</v>
      </c>
      <c r="B209" s="1">
        <v>0.01216179</v>
      </c>
      <c r="C209" s="1">
        <v>0.2701849</v>
      </c>
      <c r="D209" s="1">
        <v>0.3348578</v>
      </c>
      <c r="E209">
        <v>109.137</v>
      </c>
      <c r="F209">
        <v>0.039</v>
      </c>
      <c r="G209" s="13">
        <f t="shared" si="8"/>
        <v>29.4871694313</v>
      </c>
      <c r="H209" s="13">
        <f t="shared" si="9"/>
        <v>0.05176474973397</v>
      </c>
      <c r="I209" s="13">
        <f t="shared" si="10"/>
        <v>1.1499996078207</v>
      </c>
      <c r="J209" s="13">
        <f t="shared" si="11"/>
        <v>1.4252696530254</v>
      </c>
      <c r="K209" s="13"/>
    </row>
    <row r="210" spans="1:11" ht="12.75">
      <c r="A210" s="11">
        <v>497</v>
      </c>
      <c r="B210" s="1">
        <v>0.00991996</v>
      </c>
      <c r="C210" s="1">
        <v>0.2822939</v>
      </c>
      <c r="D210" s="1">
        <v>0.3175521</v>
      </c>
      <c r="E210">
        <v>109.191</v>
      </c>
      <c r="F210">
        <v>0.037</v>
      </c>
      <c r="G210" s="13">
        <f t="shared" si="8"/>
        <v>30.8239532349</v>
      </c>
      <c r="H210" s="13">
        <f t="shared" si="9"/>
        <v>0.040077303037319996</v>
      </c>
      <c r="I210" s="13">
        <f t="shared" si="10"/>
        <v>1.1404862696912998</v>
      </c>
      <c r="J210" s="13">
        <f t="shared" si="11"/>
        <v>1.2829317599907</v>
      </c>
      <c r="K210" s="13"/>
    </row>
    <row r="211" spans="1:11" ht="12.75">
      <c r="A211" s="11">
        <v>498</v>
      </c>
      <c r="B211" s="1">
        <v>0.00796724</v>
      </c>
      <c r="C211" s="1">
        <v>0.2950505</v>
      </c>
      <c r="D211" s="1">
        <v>0.3013375</v>
      </c>
      <c r="E211">
        <v>109.245</v>
      </c>
      <c r="F211">
        <v>0.035</v>
      </c>
      <c r="G211" s="13">
        <f t="shared" si="8"/>
        <v>32.2327918725</v>
      </c>
      <c r="H211" s="13">
        <f t="shared" si="9"/>
        <v>0.030463339683000006</v>
      </c>
      <c r="I211" s="13">
        <f t="shared" si="10"/>
        <v>1.1281477155375002</v>
      </c>
      <c r="J211" s="13">
        <f t="shared" si="11"/>
        <v>1.1521865315625</v>
      </c>
      <c r="K211" s="13"/>
    </row>
    <row r="212" spans="1:11" ht="12.75">
      <c r="A212" s="11">
        <v>499</v>
      </c>
      <c r="B212" s="1">
        <v>0.006296346</v>
      </c>
      <c r="C212" s="1">
        <v>0.308578</v>
      </c>
      <c r="D212" s="1">
        <v>0.2861686</v>
      </c>
      <c r="E212">
        <v>109.3</v>
      </c>
      <c r="F212">
        <v>0.034</v>
      </c>
      <c r="G212" s="13">
        <f t="shared" si="8"/>
        <v>33.7275754</v>
      </c>
      <c r="H212" s="13">
        <f t="shared" si="9"/>
        <v>0.023398481005200002</v>
      </c>
      <c r="I212" s="13">
        <f t="shared" si="10"/>
        <v>1.1467375636000001</v>
      </c>
      <c r="J212" s="13">
        <f t="shared" si="11"/>
        <v>1.06345975132</v>
      </c>
      <c r="K212" s="13"/>
    </row>
    <row r="213" spans="1:11" ht="12.75">
      <c r="A213" s="11">
        <v>500</v>
      </c>
      <c r="B213" s="1">
        <v>0.0049</v>
      </c>
      <c r="C213" s="1">
        <v>0.323</v>
      </c>
      <c r="D213" s="1">
        <v>0.272</v>
      </c>
      <c r="E213">
        <v>109.354</v>
      </c>
      <c r="F213">
        <v>0.033</v>
      </c>
      <c r="G213" s="13">
        <f t="shared" si="8"/>
        <v>35.321342</v>
      </c>
      <c r="H213" s="13">
        <f t="shared" si="9"/>
        <v>0.0176825418</v>
      </c>
      <c r="I213" s="13">
        <f t="shared" si="10"/>
        <v>1.165604286</v>
      </c>
      <c r="J213" s="13">
        <f t="shared" si="11"/>
        <v>0.9815615040000001</v>
      </c>
      <c r="K213" s="13"/>
    </row>
    <row r="214" spans="1:11" ht="12.75">
      <c r="A214" s="11">
        <v>501</v>
      </c>
      <c r="B214" s="1">
        <v>0.003777173</v>
      </c>
      <c r="C214" s="1">
        <v>0.3384021</v>
      </c>
      <c r="D214" s="1">
        <v>0.2588171</v>
      </c>
      <c r="E214">
        <v>109.199</v>
      </c>
      <c r="F214">
        <v>0.031</v>
      </c>
      <c r="G214" s="13">
        <f t="shared" si="8"/>
        <v>36.953170917899996</v>
      </c>
      <c r="H214" s="13">
        <f t="shared" si="9"/>
        <v>0.012786368947237</v>
      </c>
      <c r="I214" s="13">
        <f t="shared" si="10"/>
        <v>1.1455482984549</v>
      </c>
      <c r="J214" s="13">
        <f t="shared" si="11"/>
        <v>0.8761396235899</v>
      </c>
      <c r="K214" s="13"/>
    </row>
    <row r="215" spans="1:11" ht="12.75">
      <c r="A215" s="11">
        <v>502</v>
      </c>
      <c r="B215" s="1">
        <v>0.00294532</v>
      </c>
      <c r="C215" s="1">
        <v>0.3546858</v>
      </c>
      <c r="D215" s="1">
        <v>0.2464838</v>
      </c>
      <c r="E215">
        <v>109.044</v>
      </c>
      <c r="F215">
        <v>0.03</v>
      </c>
      <c r="G215" s="13">
        <f t="shared" si="8"/>
        <v>38.676358375199996</v>
      </c>
      <c r="H215" s="13">
        <f t="shared" si="9"/>
        <v>0.0096350842224</v>
      </c>
      <c r="I215" s="13">
        <f t="shared" si="10"/>
        <v>1.160290751256</v>
      </c>
      <c r="J215" s="13">
        <f t="shared" si="11"/>
        <v>0.806327384616</v>
      </c>
      <c r="K215" s="13"/>
    </row>
    <row r="216" spans="1:11" ht="12.75">
      <c r="A216" s="11">
        <v>503</v>
      </c>
      <c r="B216" s="1">
        <v>0.00242488</v>
      </c>
      <c r="C216" s="1">
        <v>0.3716986</v>
      </c>
      <c r="D216" s="1">
        <v>0.2347718</v>
      </c>
      <c r="E216">
        <v>108.888</v>
      </c>
      <c r="F216">
        <v>0.029</v>
      </c>
      <c r="G216" s="13">
        <f t="shared" si="8"/>
        <v>40.4735171568</v>
      </c>
      <c r="H216" s="13">
        <f t="shared" si="9"/>
        <v>0.00765716966976</v>
      </c>
      <c r="I216" s="13">
        <f t="shared" si="10"/>
        <v>1.1737319975472</v>
      </c>
      <c r="J216" s="13">
        <f t="shared" si="11"/>
        <v>0.7413511209936001</v>
      </c>
      <c r="K216" s="13"/>
    </row>
    <row r="217" spans="1:11" ht="12.75">
      <c r="A217" s="11">
        <v>504</v>
      </c>
      <c r="B217" s="1">
        <v>0.002236293</v>
      </c>
      <c r="C217" s="1">
        <v>0.3892875</v>
      </c>
      <c r="D217" s="1">
        <v>0.2234533</v>
      </c>
      <c r="E217">
        <v>108.733</v>
      </c>
      <c r="F217">
        <v>0.027</v>
      </c>
      <c r="G217" s="13">
        <f t="shared" si="8"/>
        <v>42.328397737500005</v>
      </c>
      <c r="H217" s="13">
        <f t="shared" si="9"/>
        <v>0.006565288862763</v>
      </c>
      <c r="I217" s="13">
        <f t="shared" si="10"/>
        <v>1.1428667389125</v>
      </c>
      <c r="J217" s="13">
        <f t="shared" si="11"/>
        <v>0.6560121870603</v>
      </c>
      <c r="K217" s="13"/>
    </row>
    <row r="218" spans="1:11" ht="12.75">
      <c r="A218" s="11">
        <v>505</v>
      </c>
      <c r="B218" s="1">
        <v>0.0024</v>
      </c>
      <c r="C218" s="1">
        <v>0.4073</v>
      </c>
      <c r="D218" s="1">
        <v>0.2123</v>
      </c>
      <c r="E218">
        <v>108.578</v>
      </c>
      <c r="F218">
        <v>0.026</v>
      </c>
      <c r="G218" s="13">
        <f t="shared" si="8"/>
        <v>44.223819400000004</v>
      </c>
      <c r="H218" s="13">
        <f t="shared" si="9"/>
        <v>0.006775267199999999</v>
      </c>
      <c r="I218" s="13">
        <f t="shared" si="10"/>
        <v>1.1498193044</v>
      </c>
      <c r="J218" s="13">
        <f t="shared" si="11"/>
        <v>0.5993288443999999</v>
      </c>
      <c r="K218" s="13"/>
    </row>
    <row r="219" spans="1:11" ht="12.75">
      <c r="A219" s="11">
        <v>506</v>
      </c>
      <c r="B219" s="1">
        <v>0.00292552</v>
      </c>
      <c r="C219" s="1">
        <v>0.4256299</v>
      </c>
      <c r="D219" s="1">
        <v>0.2011692</v>
      </c>
      <c r="E219">
        <v>108.423</v>
      </c>
      <c r="F219">
        <v>0.025</v>
      </c>
      <c r="G219" s="13">
        <f t="shared" si="8"/>
        <v>46.1480706477</v>
      </c>
      <c r="H219" s="13">
        <f t="shared" si="9"/>
        <v>0.007929841374000001</v>
      </c>
      <c r="I219" s="13">
        <f t="shared" si="10"/>
        <v>1.1537017661925002</v>
      </c>
      <c r="J219" s="13">
        <f t="shared" si="11"/>
        <v>0.54528420429</v>
      </c>
      <c r="K219" s="13"/>
    </row>
    <row r="220" spans="1:11" ht="12.75">
      <c r="A220" s="11">
        <v>507</v>
      </c>
      <c r="B220" s="1">
        <v>0.00383656</v>
      </c>
      <c r="C220" s="1">
        <v>0.4443096</v>
      </c>
      <c r="D220" s="1">
        <v>0.1901196</v>
      </c>
      <c r="E220">
        <v>108.268</v>
      </c>
      <c r="F220">
        <v>0.023</v>
      </c>
      <c r="G220" s="13">
        <f t="shared" si="8"/>
        <v>48.1045117728</v>
      </c>
      <c r="H220" s="13">
        <f t="shared" si="9"/>
        <v>0.009553663595840001</v>
      </c>
      <c r="I220" s="13">
        <f t="shared" si="10"/>
        <v>1.1064037707744</v>
      </c>
      <c r="J220" s="13">
        <f t="shared" si="11"/>
        <v>0.4734289836144</v>
      </c>
      <c r="K220" s="13"/>
    </row>
    <row r="221" spans="1:11" ht="12.75">
      <c r="A221" s="11">
        <v>508</v>
      </c>
      <c r="B221" s="1">
        <v>0.00517484</v>
      </c>
      <c r="C221" s="1">
        <v>0.4633944</v>
      </c>
      <c r="D221" s="1">
        <v>0.1792254</v>
      </c>
      <c r="E221">
        <v>108.112</v>
      </c>
      <c r="F221">
        <v>0.023</v>
      </c>
      <c r="G221" s="13">
        <f t="shared" si="8"/>
        <v>50.098495372799995</v>
      </c>
      <c r="H221" s="13">
        <f t="shared" si="9"/>
        <v>0.01286763294784</v>
      </c>
      <c r="I221" s="13">
        <f t="shared" si="10"/>
        <v>1.1522653935743998</v>
      </c>
      <c r="J221" s="13">
        <f t="shared" si="11"/>
        <v>0.4456575782304</v>
      </c>
      <c r="K221" s="13"/>
    </row>
    <row r="222" spans="1:11" ht="12.75">
      <c r="A222" s="11">
        <v>509</v>
      </c>
      <c r="B222" s="1">
        <v>0.00698208</v>
      </c>
      <c r="C222" s="1">
        <v>0.4829395</v>
      </c>
      <c r="D222" s="1">
        <v>0.1685608</v>
      </c>
      <c r="E222">
        <v>107.957</v>
      </c>
      <c r="F222">
        <v>0.022</v>
      </c>
      <c r="G222" s="13">
        <f t="shared" si="8"/>
        <v>52.1366996015</v>
      </c>
      <c r="H222" s="13">
        <f t="shared" si="9"/>
        <v>0.016582817032319997</v>
      </c>
      <c r="I222" s="13">
        <f t="shared" si="10"/>
        <v>1.1470073912329999</v>
      </c>
      <c r="J222" s="13">
        <f t="shared" si="11"/>
        <v>0.40034100228319996</v>
      </c>
      <c r="K222" s="13"/>
    </row>
    <row r="223" spans="1:11" ht="12.75">
      <c r="A223" s="11">
        <v>510</v>
      </c>
      <c r="B223" s="1">
        <v>0.0093</v>
      </c>
      <c r="C223" s="1">
        <v>0.503</v>
      </c>
      <c r="D223" s="1">
        <v>0.1582</v>
      </c>
      <c r="E223">
        <v>107.802</v>
      </c>
      <c r="F223">
        <v>0.02</v>
      </c>
      <c r="G223" s="13">
        <f t="shared" si="8"/>
        <v>54.224406</v>
      </c>
      <c r="H223" s="13">
        <f t="shared" si="9"/>
        <v>0.020051172000000003</v>
      </c>
      <c r="I223" s="13">
        <f t="shared" si="10"/>
        <v>1.0844881200000003</v>
      </c>
      <c r="J223" s="13">
        <f t="shared" si="11"/>
        <v>0.3410855280000001</v>
      </c>
      <c r="K223" s="13"/>
    </row>
    <row r="224" spans="1:11" ht="12.75">
      <c r="A224" s="11">
        <v>511</v>
      </c>
      <c r="B224" s="1">
        <v>0.01214949</v>
      </c>
      <c r="C224" s="1">
        <v>0.5235693</v>
      </c>
      <c r="D224" s="1">
        <v>0.1481383</v>
      </c>
      <c r="E224">
        <v>107.501</v>
      </c>
      <c r="F224">
        <v>0.019</v>
      </c>
      <c r="G224" s="13">
        <f t="shared" si="8"/>
        <v>56.284223319300004</v>
      </c>
      <c r="H224" s="13">
        <f t="shared" si="9"/>
        <v>0.02481556416531</v>
      </c>
      <c r="I224" s="13">
        <f t="shared" si="10"/>
        <v>1.0694002430667</v>
      </c>
      <c r="J224" s="13">
        <f t="shared" si="11"/>
        <v>0.3025752923777</v>
      </c>
      <c r="K224" s="13"/>
    </row>
    <row r="225" spans="1:11" ht="12.75">
      <c r="A225" s="11">
        <v>512</v>
      </c>
      <c r="B225" s="1">
        <v>0.01553588</v>
      </c>
      <c r="C225" s="1">
        <v>0.544512</v>
      </c>
      <c r="D225" s="1">
        <v>0.1383758</v>
      </c>
      <c r="E225">
        <v>107.2</v>
      </c>
      <c r="F225">
        <v>0.018</v>
      </c>
      <c r="G225" s="13">
        <f t="shared" si="8"/>
        <v>58.3716864</v>
      </c>
      <c r="H225" s="13">
        <f t="shared" si="9"/>
        <v>0.029978034048</v>
      </c>
      <c r="I225" s="13">
        <f t="shared" si="10"/>
        <v>1.0506903552</v>
      </c>
      <c r="J225" s="13">
        <f t="shared" si="11"/>
        <v>0.26700994368</v>
      </c>
      <c r="K225" s="13"/>
    </row>
    <row r="226" spans="1:11" ht="12.75">
      <c r="A226" s="11">
        <v>513</v>
      </c>
      <c r="B226" s="1">
        <v>0.01947752</v>
      </c>
      <c r="C226" s="1">
        <v>0.56569</v>
      </c>
      <c r="D226" s="1">
        <v>0.1289942</v>
      </c>
      <c r="E226">
        <v>106.898</v>
      </c>
      <c r="F226">
        <v>0.018</v>
      </c>
      <c r="G226" s="13">
        <f t="shared" si="8"/>
        <v>60.47112962</v>
      </c>
      <c r="H226" s="13">
        <f t="shared" si="9"/>
        <v>0.03747794279328</v>
      </c>
      <c r="I226" s="13">
        <f t="shared" si="10"/>
        <v>1.08848033316</v>
      </c>
      <c r="J226" s="13">
        <f t="shared" si="11"/>
        <v>0.2482059958488</v>
      </c>
      <c r="K226" s="13"/>
    </row>
    <row r="227" spans="1:11" ht="12.75">
      <c r="A227" s="11">
        <v>514</v>
      </c>
      <c r="B227" s="1">
        <v>0.02399277</v>
      </c>
      <c r="C227" s="1">
        <v>0.5869653</v>
      </c>
      <c r="D227" s="1">
        <v>0.1200751</v>
      </c>
      <c r="E227">
        <v>106.597</v>
      </c>
      <c r="F227">
        <v>0.018</v>
      </c>
      <c r="G227" s="13">
        <f t="shared" si="8"/>
        <v>62.5687400841</v>
      </c>
      <c r="H227" s="13">
        <f t="shared" si="9"/>
        <v>0.04603603146642</v>
      </c>
      <c r="I227" s="13">
        <f t="shared" si="10"/>
        <v>1.1262373215138</v>
      </c>
      <c r="J227" s="13">
        <f t="shared" si="11"/>
        <v>0.2303936178246</v>
      </c>
      <c r="K227" s="13"/>
    </row>
    <row r="228" spans="1:11" ht="12.75">
      <c r="A228" s="11">
        <v>515</v>
      </c>
      <c r="B228" s="1">
        <v>0.0291</v>
      </c>
      <c r="C228" s="1">
        <v>0.6082</v>
      </c>
      <c r="D228" s="1">
        <v>0.1117</v>
      </c>
      <c r="E228">
        <v>106.296</v>
      </c>
      <c r="F228">
        <v>0.018</v>
      </c>
      <c r="G228" s="13">
        <f t="shared" si="8"/>
        <v>64.6492272</v>
      </c>
      <c r="H228" s="13">
        <f t="shared" si="9"/>
        <v>0.0556778448</v>
      </c>
      <c r="I228" s="13">
        <f t="shared" si="10"/>
        <v>1.1636860895999999</v>
      </c>
      <c r="J228" s="13">
        <f t="shared" si="11"/>
        <v>0.21371873759999999</v>
      </c>
      <c r="K228" s="13"/>
    </row>
    <row r="229" spans="1:11" ht="12.75">
      <c r="A229" s="11">
        <v>516</v>
      </c>
      <c r="B229" s="1">
        <v>0.03481485</v>
      </c>
      <c r="C229" s="1">
        <v>0.6293456</v>
      </c>
      <c r="D229" s="1">
        <v>0.1039048</v>
      </c>
      <c r="E229">
        <v>105.995</v>
      </c>
      <c r="F229">
        <v>0.018</v>
      </c>
      <c r="G229" s="13">
        <f t="shared" si="8"/>
        <v>66.707486872</v>
      </c>
      <c r="H229" s="13">
        <f t="shared" si="9"/>
        <v>0.0664236004635</v>
      </c>
      <c r="I229" s="13">
        <f t="shared" si="10"/>
        <v>1.200734763696</v>
      </c>
      <c r="J229" s="13">
        <f t="shared" si="11"/>
        <v>0.198241006968</v>
      </c>
      <c r="K229" s="13"/>
    </row>
    <row r="230" spans="1:11" ht="12.75">
      <c r="A230" s="11">
        <v>517</v>
      </c>
      <c r="B230" s="1">
        <v>0.04112016</v>
      </c>
      <c r="C230" s="1">
        <v>0.6503068</v>
      </c>
      <c r="D230" s="1">
        <v>0.09666748</v>
      </c>
      <c r="E230">
        <v>105.694</v>
      </c>
      <c r="F230">
        <v>0.018</v>
      </c>
      <c r="G230" s="13">
        <f t="shared" si="8"/>
        <v>68.7335269192</v>
      </c>
      <c r="H230" s="13">
        <f t="shared" si="9"/>
        <v>0.07823077543872</v>
      </c>
      <c r="I230" s="13">
        <f t="shared" si="10"/>
        <v>1.2372034845456</v>
      </c>
      <c r="J230" s="13">
        <f t="shared" si="11"/>
        <v>0.18390910736015997</v>
      </c>
      <c r="K230" s="13"/>
    </row>
    <row r="231" spans="1:11" ht="12.75">
      <c r="A231" s="11">
        <v>518</v>
      </c>
      <c r="B231" s="1">
        <v>0.04798504</v>
      </c>
      <c r="C231" s="1">
        <v>0.6708752</v>
      </c>
      <c r="D231" s="1">
        <v>0.08998272</v>
      </c>
      <c r="E231">
        <v>105.392</v>
      </c>
      <c r="F231">
        <v>0.017</v>
      </c>
      <c r="G231" s="13">
        <f t="shared" si="8"/>
        <v>70.7048790784</v>
      </c>
      <c r="H231" s="13">
        <f t="shared" si="9"/>
        <v>0.08597306870656</v>
      </c>
      <c r="I231" s="13">
        <f t="shared" si="10"/>
        <v>1.2019829443328</v>
      </c>
      <c r="J231" s="13">
        <f t="shared" si="11"/>
        <v>0.16121880004608002</v>
      </c>
      <c r="K231" s="13"/>
    </row>
    <row r="232" spans="1:11" ht="12.75">
      <c r="A232" s="11">
        <v>519</v>
      </c>
      <c r="B232" s="1">
        <v>0.05537861</v>
      </c>
      <c r="C232" s="1">
        <v>0.6908424</v>
      </c>
      <c r="D232" s="1">
        <v>0.08384531</v>
      </c>
      <c r="E232">
        <v>105.091</v>
      </c>
      <c r="F232">
        <v>0.017</v>
      </c>
      <c r="G232" s="13">
        <f t="shared" si="8"/>
        <v>72.60131865839999</v>
      </c>
      <c r="H232" s="13">
        <f t="shared" si="9"/>
        <v>0.09893648955967001</v>
      </c>
      <c r="I232" s="13">
        <f t="shared" si="10"/>
        <v>1.2342224171928</v>
      </c>
      <c r="J232" s="13">
        <f t="shared" si="11"/>
        <v>0.14979358704457002</v>
      </c>
      <c r="K232" s="13"/>
    </row>
    <row r="233" spans="1:11" ht="12.75">
      <c r="A233" s="11">
        <v>520</v>
      </c>
      <c r="B233" s="1">
        <v>0.06327</v>
      </c>
      <c r="C233" s="1">
        <v>0.71</v>
      </c>
      <c r="D233" s="1">
        <v>0.07824999</v>
      </c>
      <c r="E233">
        <v>104.79</v>
      </c>
      <c r="F233">
        <v>0.017</v>
      </c>
      <c r="G233" s="13">
        <f t="shared" si="8"/>
        <v>74.40090000000001</v>
      </c>
      <c r="H233" s="13">
        <f t="shared" si="9"/>
        <v>0.11271107610000003</v>
      </c>
      <c r="I233" s="13">
        <f t="shared" si="10"/>
        <v>1.2648153000000002</v>
      </c>
      <c r="J233" s="13">
        <f t="shared" si="11"/>
        <v>0.13939687968570003</v>
      </c>
      <c r="K233" s="13"/>
    </row>
    <row r="234" spans="1:11" ht="12.75">
      <c r="A234" s="11">
        <v>521</v>
      </c>
      <c r="B234" s="1">
        <v>0.07163501</v>
      </c>
      <c r="C234" s="1">
        <v>0.7281852</v>
      </c>
      <c r="D234" s="1">
        <v>0.07320899</v>
      </c>
      <c r="E234">
        <v>105.08</v>
      </c>
      <c r="F234">
        <v>0.017</v>
      </c>
      <c r="G234" s="13">
        <f t="shared" si="8"/>
        <v>76.517700816</v>
      </c>
      <c r="H234" s="13">
        <f t="shared" si="9"/>
        <v>0.1279659164636</v>
      </c>
      <c r="I234" s="13">
        <f t="shared" si="10"/>
        <v>1.300800913872</v>
      </c>
      <c r="J234" s="13">
        <f t="shared" si="11"/>
        <v>0.1307776113764</v>
      </c>
      <c r="K234" s="13"/>
    </row>
    <row r="235" spans="1:11" ht="12.75">
      <c r="A235" s="11">
        <v>522</v>
      </c>
      <c r="B235" s="1">
        <v>0.08046224</v>
      </c>
      <c r="C235" s="1">
        <v>0.7454636</v>
      </c>
      <c r="D235" s="1">
        <v>0.06867816</v>
      </c>
      <c r="E235">
        <v>105.37</v>
      </c>
      <c r="F235">
        <v>0.017</v>
      </c>
      <c r="G235" s="13">
        <f t="shared" si="8"/>
        <v>78.549499532</v>
      </c>
      <c r="H235" s="13">
        <f t="shared" si="9"/>
        <v>0.14413120588960002</v>
      </c>
      <c r="I235" s="13">
        <f t="shared" si="10"/>
        <v>1.335341492044</v>
      </c>
      <c r="J235" s="13">
        <f t="shared" si="11"/>
        <v>0.12302250122640002</v>
      </c>
      <c r="K235" s="13"/>
    </row>
    <row r="236" spans="1:11" ht="12.75">
      <c r="A236" s="11">
        <v>523</v>
      </c>
      <c r="B236" s="1">
        <v>0.08973996</v>
      </c>
      <c r="C236" s="1">
        <v>0.7619694</v>
      </c>
      <c r="D236" s="1">
        <v>0.06456784</v>
      </c>
      <c r="E236">
        <v>105.66</v>
      </c>
      <c r="F236">
        <v>0.017</v>
      </c>
      <c r="G236" s="13">
        <f t="shared" si="8"/>
        <v>80.509686804</v>
      </c>
      <c r="H236" s="13">
        <f t="shared" si="9"/>
        <v>0.1611927109512</v>
      </c>
      <c r="I236" s="13">
        <f t="shared" si="10"/>
        <v>1.368664675668</v>
      </c>
      <c r="J236" s="13">
        <f t="shared" si="11"/>
        <v>0.11597804556480001</v>
      </c>
      <c r="K236" s="13"/>
    </row>
    <row r="237" spans="1:11" ht="12.75">
      <c r="A237" s="11">
        <v>524</v>
      </c>
      <c r="B237" s="1">
        <v>0.09945645</v>
      </c>
      <c r="C237" s="1">
        <v>0.7778368</v>
      </c>
      <c r="D237" s="1">
        <v>0.06078835</v>
      </c>
      <c r="E237">
        <v>105.95</v>
      </c>
      <c r="F237">
        <v>0.017</v>
      </c>
      <c r="G237" s="13">
        <f t="shared" si="8"/>
        <v>82.41180896</v>
      </c>
      <c r="H237" s="13">
        <f t="shared" si="9"/>
        <v>0.17913598491750002</v>
      </c>
      <c r="I237" s="13">
        <f t="shared" si="10"/>
        <v>1.40100075232</v>
      </c>
      <c r="J237" s="13">
        <f t="shared" si="11"/>
        <v>0.10948893660250002</v>
      </c>
      <c r="K237" s="13"/>
    </row>
    <row r="238" spans="1:11" ht="12.75">
      <c r="A238" s="11">
        <v>525</v>
      </c>
      <c r="B238" s="1">
        <v>0.1096</v>
      </c>
      <c r="C238" s="1">
        <v>0.7932</v>
      </c>
      <c r="D238" s="1">
        <v>0.05725001</v>
      </c>
      <c r="E238">
        <v>106.239</v>
      </c>
      <c r="F238">
        <v>0.017</v>
      </c>
      <c r="G238" s="13">
        <f t="shared" si="8"/>
        <v>84.2687748</v>
      </c>
      <c r="H238" s="13">
        <f t="shared" si="9"/>
        <v>0.19794450480000003</v>
      </c>
      <c r="I238" s="13">
        <f t="shared" si="10"/>
        <v>1.4325691716000002</v>
      </c>
      <c r="J238" s="13">
        <f t="shared" si="11"/>
        <v>0.10339712481063</v>
      </c>
      <c r="K238" s="13"/>
    </row>
    <row r="239" spans="1:11" ht="12.75">
      <c r="A239" s="11">
        <v>526</v>
      </c>
      <c r="B239" s="1">
        <v>0.1201674</v>
      </c>
      <c r="C239" s="1">
        <v>0.8081104</v>
      </c>
      <c r="D239" s="1">
        <v>0.05390435</v>
      </c>
      <c r="E239">
        <v>106.529</v>
      </c>
      <c r="F239">
        <v>0.017</v>
      </c>
      <c r="G239" s="13">
        <f t="shared" si="8"/>
        <v>86.0871928016</v>
      </c>
      <c r="H239" s="13">
        <f t="shared" si="9"/>
        <v>0.2176223202282</v>
      </c>
      <c r="I239" s="13">
        <f t="shared" si="10"/>
        <v>1.4634822776272</v>
      </c>
      <c r="J239" s="13">
        <f t="shared" si="11"/>
        <v>0.09762040051955</v>
      </c>
      <c r="K239" s="13"/>
    </row>
    <row r="240" spans="1:11" ht="12.75">
      <c r="A240" s="11">
        <v>527</v>
      </c>
      <c r="B240" s="1">
        <v>0.1311145</v>
      </c>
      <c r="C240" s="1">
        <v>0.8224962</v>
      </c>
      <c r="D240" s="1">
        <v>0.05074664</v>
      </c>
      <c r="E240">
        <v>106.819</v>
      </c>
      <c r="F240">
        <v>0.017</v>
      </c>
      <c r="G240" s="13">
        <f t="shared" si="8"/>
        <v>87.8582215878</v>
      </c>
      <c r="H240" s="13">
        <f t="shared" si="9"/>
        <v>0.23809383618350002</v>
      </c>
      <c r="I240" s="13">
        <f t="shared" si="10"/>
        <v>1.4935897669926002</v>
      </c>
      <c r="J240" s="13">
        <f t="shared" si="11"/>
        <v>0.09215199074872002</v>
      </c>
      <c r="K240" s="13"/>
    </row>
    <row r="241" spans="1:11" ht="12.75">
      <c r="A241" s="11">
        <v>528</v>
      </c>
      <c r="B241" s="1">
        <v>0.1423679</v>
      </c>
      <c r="C241" s="1">
        <v>0.8363068</v>
      </c>
      <c r="D241" s="1">
        <v>0.04775276</v>
      </c>
      <c r="E241">
        <v>107.109</v>
      </c>
      <c r="F241">
        <v>0.017</v>
      </c>
      <c r="G241" s="13">
        <f t="shared" si="8"/>
        <v>89.5759850412</v>
      </c>
      <c r="H241" s="13">
        <f t="shared" si="9"/>
        <v>0.2592310178187</v>
      </c>
      <c r="I241" s="13">
        <f t="shared" si="10"/>
        <v>1.5227917457004</v>
      </c>
      <c r="J241" s="13">
        <f t="shared" si="11"/>
        <v>0.08695075630428</v>
      </c>
      <c r="K241" s="13"/>
    </row>
    <row r="242" spans="1:11" ht="12.75">
      <c r="A242" s="11">
        <v>529</v>
      </c>
      <c r="B242" s="1">
        <v>0.1538542</v>
      </c>
      <c r="C242" s="1">
        <v>0.8494916</v>
      </c>
      <c r="D242" s="1">
        <v>0.04489859</v>
      </c>
      <c r="E242">
        <v>107.399</v>
      </c>
      <c r="F242">
        <v>0.017</v>
      </c>
      <c r="G242" s="13">
        <f t="shared" si="8"/>
        <v>91.2345483484</v>
      </c>
      <c r="H242" s="13">
        <f t="shared" si="9"/>
        <v>0.28090438283860003</v>
      </c>
      <c r="I242" s="13">
        <f t="shared" si="10"/>
        <v>1.5509873219228</v>
      </c>
      <c r="J242" s="13">
        <f t="shared" si="11"/>
        <v>0.08197508234597001</v>
      </c>
      <c r="K242" s="13"/>
    </row>
    <row r="243" spans="1:11" ht="12.75">
      <c r="A243" s="11">
        <v>530</v>
      </c>
      <c r="B243" s="1">
        <v>0.1655</v>
      </c>
      <c r="C243" s="1">
        <v>0.862</v>
      </c>
      <c r="D243" s="1">
        <v>0.04216</v>
      </c>
      <c r="E243">
        <v>107.689</v>
      </c>
      <c r="F243">
        <v>0.017</v>
      </c>
      <c r="G243" s="13">
        <f t="shared" si="8"/>
        <v>92.827918</v>
      </c>
      <c r="H243" s="13">
        <f t="shared" si="9"/>
        <v>0.3029830015</v>
      </c>
      <c r="I243" s="13">
        <f t="shared" si="10"/>
        <v>1.578074606</v>
      </c>
      <c r="J243" s="13">
        <f t="shared" si="11"/>
        <v>0.07718286008000001</v>
      </c>
      <c r="K243" s="13"/>
    </row>
    <row r="244" spans="1:11" ht="12.75">
      <c r="A244" s="11">
        <v>531</v>
      </c>
      <c r="B244" s="1">
        <v>0.1772571</v>
      </c>
      <c r="C244" s="1">
        <v>0.8738108</v>
      </c>
      <c r="D244" s="1">
        <v>0.03950728</v>
      </c>
      <c r="E244">
        <v>107.361</v>
      </c>
      <c r="F244">
        <v>0.017</v>
      </c>
      <c r="G244" s="13">
        <f t="shared" si="8"/>
        <v>93.81320129880001</v>
      </c>
      <c r="H244" s="13">
        <f t="shared" si="9"/>
        <v>0.32351849172270003</v>
      </c>
      <c r="I244" s="13">
        <f t="shared" si="10"/>
        <v>1.5948244220796002</v>
      </c>
      <c r="J244" s="13">
        <f t="shared" si="11"/>
        <v>0.07210619849736001</v>
      </c>
      <c r="K244" s="13"/>
    </row>
    <row r="245" spans="1:11" ht="12.75">
      <c r="A245" s="11">
        <v>532</v>
      </c>
      <c r="B245" s="1">
        <v>0.18914</v>
      </c>
      <c r="C245" s="1">
        <v>0.8849624</v>
      </c>
      <c r="D245" s="1">
        <v>0.03693564</v>
      </c>
      <c r="E245">
        <v>107.032</v>
      </c>
      <c r="F245">
        <v>0.017</v>
      </c>
      <c r="G245" s="13">
        <f t="shared" si="8"/>
        <v>94.7192955968</v>
      </c>
      <c r="H245" s="13">
        <f t="shared" si="9"/>
        <v>0.34414855216</v>
      </c>
      <c r="I245" s="13">
        <f t="shared" si="10"/>
        <v>1.6102280251456</v>
      </c>
      <c r="J245" s="13">
        <f t="shared" si="11"/>
        <v>0.06720602214816</v>
      </c>
      <c r="K245" s="13"/>
    </row>
    <row r="246" spans="1:11" ht="12.75">
      <c r="A246" s="11">
        <v>533</v>
      </c>
      <c r="B246" s="1">
        <v>0.2011694</v>
      </c>
      <c r="C246" s="1">
        <v>0.8954936</v>
      </c>
      <c r="D246" s="1">
        <v>0.03445836</v>
      </c>
      <c r="E246">
        <v>106.704</v>
      </c>
      <c r="F246">
        <v>0.017</v>
      </c>
      <c r="G246" s="13">
        <f t="shared" si="8"/>
        <v>95.5527490944</v>
      </c>
      <c r="H246" s="13">
        <f t="shared" si="9"/>
        <v>0.3649148541792</v>
      </c>
      <c r="I246" s="13">
        <f t="shared" si="10"/>
        <v>1.6243967346048</v>
      </c>
      <c r="J246" s="13">
        <f t="shared" si="11"/>
        <v>0.06250636237248</v>
      </c>
      <c r="K246" s="13"/>
    </row>
    <row r="247" spans="1:11" ht="12.75">
      <c r="A247" s="11">
        <v>534</v>
      </c>
      <c r="B247" s="1">
        <v>0.2133658</v>
      </c>
      <c r="C247" s="1">
        <v>0.9054432</v>
      </c>
      <c r="D247" s="1">
        <v>0.03208872</v>
      </c>
      <c r="E247">
        <v>106.375</v>
      </c>
      <c r="F247">
        <v>0.017</v>
      </c>
      <c r="G247" s="13">
        <f t="shared" si="8"/>
        <v>96.3165204</v>
      </c>
      <c r="H247" s="13">
        <f t="shared" si="9"/>
        <v>0.385845378575</v>
      </c>
      <c r="I247" s="13">
        <f t="shared" si="10"/>
        <v>1.6373808468</v>
      </c>
      <c r="J247" s="13">
        <f t="shared" si="11"/>
        <v>0.058028439030000004</v>
      </c>
      <c r="K247" s="13"/>
    </row>
    <row r="248" spans="1:11" ht="12.75">
      <c r="A248" s="11">
        <v>535</v>
      </c>
      <c r="B248" s="1">
        <v>0.2257499</v>
      </c>
      <c r="C248" s="1">
        <v>0.9148501</v>
      </c>
      <c r="D248" s="1">
        <v>0.02984</v>
      </c>
      <c r="E248">
        <v>106.047</v>
      </c>
      <c r="F248">
        <v>0.017</v>
      </c>
      <c r="G248" s="13">
        <f t="shared" si="8"/>
        <v>97.0171085547</v>
      </c>
      <c r="H248" s="13">
        <f t="shared" si="9"/>
        <v>0.40698169397010003</v>
      </c>
      <c r="I248" s="13">
        <f t="shared" si="10"/>
        <v>1.6492908454299</v>
      </c>
      <c r="J248" s="13">
        <f t="shared" si="11"/>
        <v>0.05379552216</v>
      </c>
      <c r="K248" s="13"/>
    </row>
    <row r="249" spans="1:11" ht="12.75">
      <c r="A249" s="11">
        <v>536</v>
      </c>
      <c r="B249" s="1">
        <v>0.2383209</v>
      </c>
      <c r="C249" s="1">
        <v>0.9237348</v>
      </c>
      <c r="D249" s="1">
        <v>0.02771181</v>
      </c>
      <c r="E249">
        <v>105.719</v>
      </c>
      <c r="F249">
        <v>0.017</v>
      </c>
      <c r="G249" s="13">
        <f t="shared" si="8"/>
        <v>97.65631932119999</v>
      </c>
      <c r="H249" s="13">
        <f t="shared" si="9"/>
        <v>0.42831580286070003</v>
      </c>
      <c r="I249" s="13">
        <f t="shared" si="10"/>
        <v>1.6601574284604</v>
      </c>
      <c r="J249" s="13">
        <f t="shared" si="11"/>
        <v>0.04980430230363</v>
      </c>
      <c r="K249" s="13"/>
    </row>
    <row r="250" spans="1:11" ht="12.75">
      <c r="A250" s="11">
        <v>537</v>
      </c>
      <c r="B250" s="1">
        <v>0.2510668</v>
      </c>
      <c r="C250" s="1">
        <v>0.9320924</v>
      </c>
      <c r="D250" s="1">
        <v>0.02569444</v>
      </c>
      <c r="E250">
        <v>105.39</v>
      </c>
      <c r="F250">
        <v>0.017</v>
      </c>
      <c r="G250" s="13">
        <f t="shared" si="8"/>
        <v>98.23321803600001</v>
      </c>
      <c r="H250" s="13">
        <f t="shared" si="9"/>
        <v>0.449818810884</v>
      </c>
      <c r="I250" s="13">
        <f t="shared" si="10"/>
        <v>1.669964706612</v>
      </c>
      <c r="J250" s="13">
        <f t="shared" si="11"/>
        <v>0.0460349295372</v>
      </c>
      <c r="K250" s="13"/>
    </row>
    <row r="251" spans="1:11" ht="12.75">
      <c r="A251" s="11">
        <v>538</v>
      </c>
      <c r="B251" s="1">
        <v>0.2639922</v>
      </c>
      <c r="C251" s="1">
        <v>0.9399226</v>
      </c>
      <c r="D251" s="1">
        <v>0.02378716</v>
      </c>
      <c r="E251">
        <v>105.062</v>
      </c>
      <c r="F251">
        <v>0.017</v>
      </c>
      <c r="G251" s="13">
        <f t="shared" si="8"/>
        <v>98.7501482012</v>
      </c>
      <c r="H251" s="13">
        <f t="shared" si="9"/>
        <v>0.4715043247788</v>
      </c>
      <c r="I251" s="13">
        <f t="shared" si="10"/>
        <v>1.6787525194204</v>
      </c>
      <c r="J251" s="13">
        <f t="shared" si="11"/>
        <v>0.04248515226664001</v>
      </c>
      <c r="K251" s="13"/>
    </row>
    <row r="252" spans="1:11" ht="12.75">
      <c r="A252" s="11">
        <v>539</v>
      </c>
      <c r="B252" s="1">
        <v>0.2771017</v>
      </c>
      <c r="C252" s="1">
        <v>0.9472252</v>
      </c>
      <c r="D252" s="1">
        <v>0.02198925</v>
      </c>
      <c r="E252">
        <v>104.733</v>
      </c>
      <c r="F252">
        <v>0.017</v>
      </c>
      <c r="G252" s="13">
        <f t="shared" si="8"/>
        <v>99.20573687160001</v>
      </c>
      <c r="H252" s="13">
        <f t="shared" si="9"/>
        <v>0.4933687698837001</v>
      </c>
      <c r="I252" s="13">
        <f t="shared" si="10"/>
        <v>1.6864975268172002</v>
      </c>
      <c r="J252" s="13">
        <f t="shared" si="11"/>
        <v>0.039151002044250004</v>
      </c>
      <c r="K252" s="13"/>
    </row>
    <row r="253" spans="1:11" ht="12.75">
      <c r="A253" s="11">
        <v>540</v>
      </c>
      <c r="B253" s="1">
        <v>0.2904</v>
      </c>
      <c r="C253" s="1">
        <v>0.954</v>
      </c>
      <c r="D253" s="1">
        <v>0.0203</v>
      </c>
      <c r="E253">
        <v>104.405</v>
      </c>
      <c r="F253">
        <v>0.017</v>
      </c>
      <c r="G253" s="13">
        <f t="shared" si="8"/>
        <v>99.60237</v>
      </c>
      <c r="H253" s="13">
        <f t="shared" si="9"/>
        <v>0.515426604</v>
      </c>
      <c r="I253" s="13">
        <f t="shared" si="10"/>
        <v>1.6932402899999999</v>
      </c>
      <c r="J253" s="13">
        <f t="shared" si="11"/>
        <v>0.036030165499999996</v>
      </c>
      <c r="K253" s="13"/>
    </row>
    <row r="254" spans="1:11" ht="12.75">
      <c r="A254" s="11">
        <v>541</v>
      </c>
      <c r="B254" s="1">
        <v>0.3038912</v>
      </c>
      <c r="C254" s="1">
        <v>0.9602561</v>
      </c>
      <c r="D254" s="1">
        <v>0.01871805</v>
      </c>
      <c r="E254">
        <v>104.369</v>
      </c>
      <c r="F254">
        <v>0.017</v>
      </c>
      <c r="G254" s="13">
        <f t="shared" si="8"/>
        <v>100.22096890089999</v>
      </c>
      <c r="H254" s="13">
        <f t="shared" si="9"/>
        <v>0.5391859510976</v>
      </c>
      <c r="I254" s="13">
        <f t="shared" si="10"/>
        <v>1.7037564713153002</v>
      </c>
      <c r="J254" s="13">
        <f t="shared" si="11"/>
        <v>0.03321093072765</v>
      </c>
      <c r="K254" s="13"/>
    </row>
    <row r="255" spans="1:11" ht="12.75">
      <c r="A255" s="11">
        <v>542</v>
      </c>
      <c r="B255" s="1">
        <v>0.3175726</v>
      </c>
      <c r="C255" s="1">
        <v>0.9660074</v>
      </c>
      <c r="D255" s="1">
        <v>0.01724036</v>
      </c>
      <c r="E255">
        <v>104.333</v>
      </c>
      <c r="F255">
        <v>0.017</v>
      </c>
      <c r="G255" s="13">
        <f t="shared" si="8"/>
        <v>100.7864500642</v>
      </c>
      <c r="H255" s="13">
        <f t="shared" si="9"/>
        <v>0.5632661352886</v>
      </c>
      <c r="I255" s="13">
        <f t="shared" si="10"/>
        <v>1.7133696510914</v>
      </c>
      <c r="J255" s="13">
        <f t="shared" si="11"/>
        <v>0.030578554157960004</v>
      </c>
      <c r="K255" s="13"/>
    </row>
    <row r="256" spans="1:11" ht="12.75">
      <c r="A256" s="11">
        <v>543</v>
      </c>
      <c r="B256" s="1">
        <v>0.3314384</v>
      </c>
      <c r="C256" s="1">
        <v>0.9712606</v>
      </c>
      <c r="D256" s="1">
        <v>0.01586364</v>
      </c>
      <c r="E256">
        <v>104.297</v>
      </c>
      <c r="F256">
        <v>0.017</v>
      </c>
      <c r="G256" s="13">
        <f t="shared" si="8"/>
        <v>101.2995667982</v>
      </c>
      <c r="H256" s="13">
        <f t="shared" si="9"/>
        <v>0.5876565236816</v>
      </c>
      <c r="I256" s="13">
        <f t="shared" si="10"/>
        <v>1.7220926355694002</v>
      </c>
      <c r="J256" s="13">
        <f t="shared" si="11"/>
        <v>0.02812701103836</v>
      </c>
      <c r="K256" s="13"/>
    </row>
    <row r="257" spans="1:11" ht="12.75">
      <c r="A257" s="11">
        <v>544</v>
      </c>
      <c r="B257" s="1">
        <v>0.3454828</v>
      </c>
      <c r="C257" s="1">
        <v>0.9760225</v>
      </c>
      <c r="D257" s="1">
        <v>0.01458461</v>
      </c>
      <c r="E257">
        <v>104.261</v>
      </c>
      <c r="F257">
        <v>0.017</v>
      </c>
      <c r="G257" s="13">
        <f t="shared" si="8"/>
        <v>101.7610818725</v>
      </c>
      <c r="H257" s="13">
        <f t="shared" si="9"/>
        <v>0.6123464975835999</v>
      </c>
      <c r="I257" s="13">
        <f t="shared" si="10"/>
        <v>1.7299383918325</v>
      </c>
      <c r="J257" s="13">
        <f t="shared" si="11"/>
        <v>0.02585030239457</v>
      </c>
      <c r="K257" s="13"/>
    </row>
    <row r="258" spans="1:11" ht="12.75">
      <c r="A258" s="11">
        <v>545</v>
      </c>
      <c r="B258" s="1">
        <v>0.3597</v>
      </c>
      <c r="C258" s="1">
        <v>0.9803</v>
      </c>
      <c r="D258" s="1">
        <v>0.0134</v>
      </c>
      <c r="E258">
        <v>104.225</v>
      </c>
      <c r="F258">
        <v>0.017</v>
      </c>
      <c r="G258" s="13">
        <f t="shared" si="8"/>
        <v>102.17176749999999</v>
      </c>
      <c r="H258" s="13">
        <f t="shared" si="9"/>
        <v>0.6373254525000001</v>
      </c>
      <c r="I258" s="13">
        <f t="shared" si="10"/>
        <v>1.7369200475</v>
      </c>
      <c r="J258" s="13">
        <f t="shared" si="11"/>
        <v>0.023742455</v>
      </c>
      <c r="K258" s="13"/>
    </row>
    <row r="259" spans="1:11" ht="12.75">
      <c r="A259" s="11">
        <v>546</v>
      </c>
      <c r="B259" s="1">
        <v>0.3740839</v>
      </c>
      <c r="C259" s="1">
        <v>0.9840924</v>
      </c>
      <c r="D259" s="1">
        <v>0.01230723</v>
      </c>
      <c r="E259">
        <v>104.19</v>
      </c>
      <c r="F259">
        <v>0.017</v>
      </c>
      <c r="G259" s="13">
        <f t="shared" si="8"/>
        <v>102.53258715599999</v>
      </c>
      <c r="H259" s="13">
        <f t="shared" si="9"/>
        <v>0.6625886261970001</v>
      </c>
      <c r="I259" s="13">
        <f t="shared" si="10"/>
        <v>1.743053981652</v>
      </c>
      <c r="J259" s="13">
        <f t="shared" si="11"/>
        <v>0.0217989349929</v>
      </c>
      <c r="K259" s="13"/>
    </row>
    <row r="260" spans="1:11" ht="12.75">
      <c r="A260" s="11">
        <v>547</v>
      </c>
      <c r="B260" s="1">
        <v>0.3886396</v>
      </c>
      <c r="C260" s="1">
        <v>0.9874182</v>
      </c>
      <c r="D260" s="1">
        <v>0.01130188</v>
      </c>
      <c r="E260">
        <v>104.154</v>
      </c>
      <c r="F260">
        <v>0.017</v>
      </c>
      <c r="G260" s="13">
        <f t="shared" si="8"/>
        <v>102.8435552028</v>
      </c>
      <c r="H260" s="13">
        <f t="shared" si="9"/>
        <v>0.6881322712728</v>
      </c>
      <c r="I260" s="13">
        <f t="shared" si="10"/>
        <v>1.7483404384476</v>
      </c>
      <c r="J260" s="13">
        <f t="shared" si="11"/>
        <v>0.02001131216184</v>
      </c>
      <c r="K260" s="13"/>
    </row>
    <row r="261" spans="1:11" ht="12.75">
      <c r="A261" s="11">
        <v>548</v>
      </c>
      <c r="B261" s="1">
        <v>0.4033784</v>
      </c>
      <c r="C261" s="1">
        <v>0.9903128</v>
      </c>
      <c r="D261" s="1">
        <v>0.01037792</v>
      </c>
      <c r="E261">
        <v>104.118</v>
      </c>
      <c r="F261">
        <v>0.017</v>
      </c>
      <c r="G261" s="13">
        <f t="shared" si="8"/>
        <v>103.10938811039999</v>
      </c>
      <c r="H261" s="13">
        <f t="shared" si="9"/>
        <v>0.7139821882704</v>
      </c>
      <c r="I261" s="13">
        <f t="shared" si="10"/>
        <v>1.7528595978768</v>
      </c>
      <c r="J261" s="13">
        <f t="shared" si="11"/>
        <v>0.01836898066752</v>
      </c>
      <c r="K261" s="13"/>
    </row>
    <row r="262" spans="1:11" ht="12.75">
      <c r="A262" s="11">
        <v>549</v>
      </c>
      <c r="B262" s="1">
        <v>0.4183115</v>
      </c>
      <c r="C262" s="1">
        <v>0.9928116</v>
      </c>
      <c r="D262" s="1">
        <v>0.009529306</v>
      </c>
      <c r="E262">
        <v>104.082</v>
      </c>
      <c r="F262">
        <v>0.017</v>
      </c>
      <c r="G262" s="13">
        <f t="shared" si="8"/>
        <v>103.33381695119999</v>
      </c>
      <c r="H262" s="13">
        <f t="shared" si="9"/>
        <v>0.740157858231</v>
      </c>
      <c r="I262" s="13">
        <f t="shared" si="10"/>
        <v>1.7566748881704</v>
      </c>
      <c r="J262" s="13">
        <f t="shared" si="11"/>
        <v>0.016861096860563998</v>
      </c>
      <c r="K262" s="13"/>
    </row>
    <row r="263" spans="1:11" ht="12.75">
      <c r="A263" s="11">
        <v>550</v>
      </c>
      <c r="B263" s="1">
        <v>0.4334499</v>
      </c>
      <c r="C263" s="1">
        <v>0.9949501</v>
      </c>
      <c r="D263" s="1">
        <v>0.008749999</v>
      </c>
      <c r="E263">
        <v>104.046</v>
      </c>
      <c r="F263">
        <v>0.017</v>
      </c>
      <c r="G263" s="13">
        <f t="shared" si="8"/>
        <v>103.5205781046</v>
      </c>
      <c r="H263" s="13">
        <f t="shared" si="9"/>
        <v>0.7666783810218001</v>
      </c>
      <c r="I263" s="13">
        <f t="shared" si="10"/>
        <v>1.7598498277782002</v>
      </c>
      <c r="J263" s="13">
        <f t="shared" si="11"/>
        <v>0.015476840731218001</v>
      </c>
      <c r="K263" s="13"/>
    </row>
    <row r="264" spans="1:11" ht="12.75">
      <c r="A264" s="11">
        <v>551</v>
      </c>
      <c r="B264" s="1">
        <v>0.4487953</v>
      </c>
      <c r="C264" s="1">
        <v>0.9967108</v>
      </c>
      <c r="D264" s="1">
        <v>0.0080352</v>
      </c>
      <c r="E264">
        <v>103.641</v>
      </c>
      <c r="F264">
        <v>0.017</v>
      </c>
      <c r="G264" s="13">
        <f t="shared" si="8"/>
        <v>103.3001040228</v>
      </c>
      <c r="H264" s="13">
        <f t="shared" si="9"/>
        <v>0.7907310926841001</v>
      </c>
      <c r="I264" s="13">
        <f t="shared" si="10"/>
        <v>1.7561017683876003</v>
      </c>
      <c r="J264" s="13">
        <f t="shared" si="11"/>
        <v>0.0141571947744</v>
      </c>
      <c r="K264" s="13"/>
    </row>
    <row r="265" spans="1:11" ht="12.75">
      <c r="A265" s="11">
        <v>552</v>
      </c>
      <c r="B265" s="1">
        <v>0.464336</v>
      </c>
      <c r="C265" s="1">
        <v>0.9980983</v>
      </c>
      <c r="D265" s="1">
        <v>0.0073816</v>
      </c>
      <c r="E265">
        <v>103.237</v>
      </c>
      <c r="F265">
        <v>0.017</v>
      </c>
      <c r="G265" s="13">
        <f t="shared" si="8"/>
        <v>103.04067419709999</v>
      </c>
      <c r="H265" s="13">
        <f t="shared" si="9"/>
        <v>0.814923145744</v>
      </c>
      <c r="I265" s="13">
        <f t="shared" si="10"/>
        <v>1.7516914613507</v>
      </c>
      <c r="J265" s="13">
        <f t="shared" si="11"/>
        <v>0.0129549220664</v>
      </c>
      <c r="K265" s="13"/>
    </row>
    <row r="266" spans="1:11" ht="12.75">
      <c r="A266" s="11">
        <v>553</v>
      </c>
      <c r="B266" s="1">
        <v>0.480064</v>
      </c>
      <c r="C266" s="1">
        <v>0.999112</v>
      </c>
      <c r="D266" s="1">
        <v>0.0067854</v>
      </c>
      <c r="E266">
        <v>102.832</v>
      </c>
      <c r="F266">
        <v>0.017</v>
      </c>
      <c r="G266" s="13">
        <f aca="true" t="shared" si="12" ref="G266:G329">C266*E266</f>
        <v>102.740685184</v>
      </c>
      <c r="H266" s="13">
        <f aca="true" t="shared" si="13" ref="H266:H329">E266*F266*B266</f>
        <v>0.839221001216</v>
      </c>
      <c r="I266" s="13">
        <f aca="true" t="shared" si="14" ref="I266:I329">E266*F266*C266</f>
        <v>1.746591648128</v>
      </c>
      <c r="J266" s="13">
        <f aca="true" t="shared" si="15" ref="J266:J329">E266*F266*D266</f>
        <v>0.011861856297599999</v>
      </c>
      <c r="K266" s="13"/>
    </row>
    <row r="267" spans="1:11" ht="12.75">
      <c r="A267" s="11">
        <v>554</v>
      </c>
      <c r="B267" s="1">
        <v>0.4959713</v>
      </c>
      <c r="C267" s="1">
        <v>0.9997482</v>
      </c>
      <c r="D267" s="1">
        <v>0.0062428</v>
      </c>
      <c r="E267">
        <v>102.428</v>
      </c>
      <c r="F267">
        <v>0.017</v>
      </c>
      <c r="G267" s="13">
        <f t="shared" si="12"/>
        <v>102.4022086296</v>
      </c>
      <c r="H267" s="13">
        <f t="shared" si="13"/>
        <v>0.8636229213788</v>
      </c>
      <c r="I267" s="13">
        <f t="shared" si="14"/>
        <v>1.7408375467032</v>
      </c>
      <c r="J267" s="13">
        <f t="shared" si="15"/>
        <v>0.0108704378128</v>
      </c>
      <c r="K267" s="13"/>
    </row>
    <row r="268" spans="1:11" ht="12.75">
      <c r="A268" s="11">
        <v>555</v>
      </c>
      <c r="B268" s="1">
        <v>0.5120501</v>
      </c>
      <c r="C268" s="1">
        <v>1</v>
      </c>
      <c r="D268" s="1">
        <v>0.005749999</v>
      </c>
      <c r="E268">
        <v>102.023</v>
      </c>
      <c r="F268">
        <v>0.017</v>
      </c>
      <c r="G268" s="13">
        <f t="shared" si="12"/>
        <v>102.023</v>
      </c>
      <c r="H268" s="13">
        <f t="shared" si="13"/>
        <v>0.8880950849891</v>
      </c>
      <c r="I268" s="13">
        <f t="shared" si="14"/>
        <v>1.734391</v>
      </c>
      <c r="J268" s="13">
        <f t="shared" si="15"/>
        <v>0.009972746515609001</v>
      </c>
      <c r="K268" s="13"/>
    </row>
    <row r="269" spans="1:11" ht="12.75">
      <c r="A269" s="11">
        <v>556</v>
      </c>
      <c r="B269" s="1">
        <v>0.5282959</v>
      </c>
      <c r="C269" s="1">
        <v>0.9998567</v>
      </c>
      <c r="D269" s="1">
        <v>0.0053036</v>
      </c>
      <c r="E269">
        <v>101.618</v>
      </c>
      <c r="F269">
        <v>0.017</v>
      </c>
      <c r="G269" s="13">
        <f t="shared" si="12"/>
        <v>101.6034381406</v>
      </c>
      <c r="H269" s="13">
        <f t="shared" si="13"/>
        <v>0.9126343370254001</v>
      </c>
      <c r="I269" s="13">
        <f t="shared" si="14"/>
        <v>1.7272584483902</v>
      </c>
      <c r="J269" s="13">
        <f t="shared" si="15"/>
        <v>0.0091620008216</v>
      </c>
      <c r="K269" s="13"/>
    </row>
    <row r="270" spans="1:11" ht="12.75">
      <c r="A270" s="11">
        <v>557</v>
      </c>
      <c r="B270" s="1">
        <v>0.5446916</v>
      </c>
      <c r="C270" s="1">
        <v>0.9993046</v>
      </c>
      <c r="D270" s="1">
        <v>0.0048998</v>
      </c>
      <c r="E270">
        <v>101.214</v>
      </c>
      <c r="F270">
        <v>0.017</v>
      </c>
      <c r="G270" s="13">
        <f t="shared" si="12"/>
        <v>101.1436157844</v>
      </c>
      <c r="H270" s="13">
        <f t="shared" si="13"/>
        <v>0.9372170652408002</v>
      </c>
      <c r="I270" s="13">
        <f t="shared" si="14"/>
        <v>1.7194414683348</v>
      </c>
      <c r="J270" s="13">
        <f t="shared" si="15"/>
        <v>0.0084307820724</v>
      </c>
      <c r="K270" s="13"/>
    </row>
    <row r="271" spans="1:11" ht="12.75">
      <c r="A271" s="11">
        <v>558</v>
      </c>
      <c r="B271" s="1">
        <v>0.5612094</v>
      </c>
      <c r="C271" s="1">
        <v>0.9983255</v>
      </c>
      <c r="D271" s="1">
        <v>0.0045342</v>
      </c>
      <c r="E271">
        <v>100.809</v>
      </c>
      <c r="F271">
        <v>0.017</v>
      </c>
      <c r="G271" s="13">
        <f t="shared" si="12"/>
        <v>100.64019532949999</v>
      </c>
      <c r="H271" s="13">
        <f t="shared" si="13"/>
        <v>0.9617742928782</v>
      </c>
      <c r="I271" s="13">
        <f t="shared" si="14"/>
        <v>1.7108833206015</v>
      </c>
      <c r="J271" s="13">
        <f t="shared" si="15"/>
        <v>0.007770498852600001</v>
      </c>
      <c r="K271" s="13"/>
    </row>
    <row r="272" spans="1:11" ht="12.75">
      <c r="A272" s="11">
        <v>559</v>
      </c>
      <c r="B272" s="1">
        <v>0.5778215</v>
      </c>
      <c r="C272" s="1">
        <v>0.9968987</v>
      </c>
      <c r="D272" s="1">
        <v>0.0042024</v>
      </c>
      <c r="E272">
        <v>100.405</v>
      </c>
      <c r="F272">
        <v>0.017</v>
      </c>
      <c r="G272" s="13">
        <f t="shared" si="12"/>
        <v>100.0936139735</v>
      </c>
      <c r="H272" s="13">
        <f t="shared" si="13"/>
        <v>0.9862748510275001</v>
      </c>
      <c r="I272" s="13">
        <f t="shared" si="14"/>
        <v>1.7015914375495003</v>
      </c>
      <c r="J272" s="13">
        <f t="shared" si="15"/>
        <v>0.007173013524000001</v>
      </c>
      <c r="K272" s="13"/>
    </row>
    <row r="273" spans="1:11" ht="12.75">
      <c r="A273" s="11">
        <v>560</v>
      </c>
      <c r="B273" s="1">
        <v>0.5945</v>
      </c>
      <c r="C273" s="1">
        <v>0.995</v>
      </c>
      <c r="D273" s="1">
        <v>0.0039</v>
      </c>
      <c r="E273">
        <v>100</v>
      </c>
      <c r="F273">
        <v>0.017</v>
      </c>
      <c r="G273" s="13">
        <f t="shared" si="12"/>
        <v>99.5</v>
      </c>
      <c r="H273" s="13">
        <f t="shared" si="13"/>
        <v>1.01065</v>
      </c>
      <c r="I273" s="13">
        <f t="shared" si="14"/>
        <v>1.6915000000000002</v>
      </c>
      <c r="J273" s="13">
        <f t="shared" si="15"/>
        <v>0.0066300000000000005</v>
      </c>
      <c r="K273" s="13"/>
    </row>
    <row r="274" spans="1:11" ht="12.75">
      <c r="A274" s="11">
        <v>561</v>
      </c>
      <c r="B274" s="1">
        <v>0.6112209</v>
      </c>
      <c r="C274" s="1">
        <v>0.9926005</v>
      </c>
      <c r="D274" s="1">
        <v>0.0036232</v>
      </c>
      <c r="E274">
        <v>99.6334</v>
      </c>
      <c r="F274">
        <v>0.017</v>
      </c>
      <c r="G274" s="13">
        <f t="shared" si="12"/>
        <v>98.8961626567</v>
      </c>
      <c r="H274" s="13">
        <f t="shared" si="13"/>
        <v>1.03526627910702</v>
      </c>
      <c r="I274" s="13">
        <f t="shared" si="14"/>
        <v>1.6812347651639001</v>
      </c>
      <c r="J274" s="13">
        <f t="shared" si="15"/>
        <v>0.00613685949296</v>
      </c>
      <c r="K274" s="13"/>
    </row>
    <row r="275" spans="1:11" ht="12.75">
      <c r="A275" s="11">
        <v>562</v>
      </c>
      <c r="B275" s="1">
        <v>0.6279758</v>
      </c>
      <c r="C275" s="1">
        <v>0.9897426</v>
      </c>
      <c r="D275" s="1">
        <v>0.0033706</v>
      </c>
      <c r="E275">
        <v>99.2668</v>
      </c>
      <c r="F275">
        <v>0.017</v>
      </c>
      <c r="G275" s="13">
        <f t="shared" si="12"/>
        <v>98.24858072568</v>
      </c>
      <c r="H275" s="13">
        <f t="shared" si="13"/>
        <v>1.0597315184384801</v>
      </c>
      <c r="I275" s="13">
        <f t="shared" si="14"/>
        <v>1.6702258723365602</v>
      </c>
      <c r="J275" s="13">
        <f t="shared" si="15"/>
        <v>0.0056880074933600006</v>
      </c>
      <c r="K275" s="13"/>
    </row>
    <row r="276" spans="1:11" ht="12.75">
      <c r="A276" s="11">
        <v>563</v>
      </c>
      <c r="B276" s="1">
        <v>0.6447602</v>
      </c>
      <c r="C276" s="1">
        <v>0.9864444</v>
      </c>
      <c r="D276" s="1">
        <v>0.0031414</v>
      </c>
      <c r="E276">
        <v>98.9003</v>
      </c>
      <c r="F276">
        <v>0.017</v>
      </c>
      <c r="G276" s="13">
        <f t="shared" si="12"/>
        <v>97.55964709332</v>
      </c>
      <c r="H276" s="13">
        <f t="shared" si="13"/>
        <v>1.08403861253702</v>
      </c>
      <c r="I276" s="13">
        <f t="shared" si="14"/>
        <v>1.65851400058644</v>
      </c>
      <c r="J276" s="13">
        <f t="shared" si="15"/>
        <v>0.005281651841140001</v>
      </c>
      <c r="K276" s="13"/>
    </row>
    <row r="277" spans="1:11" ht="12.75">
      <c r="A277" s="11">
        <v>564</v>
      </c>
      <c r="B277" s="1">
        <v>0.6615697</v>
      </c>
      <c r="C277" s="1">
        <v>0.9827241</v>
      </c>
      <c r="D277" s="1">
        <v>0.0029348</v>
      </c>
      <c r="E277">
        <v>98.5337</v>
      </c>
      <c r="F277">
        <v>0.017</v>
      </c>
      <c r="G277" s="13">
        <f t="shared" si="12"/>
        <v>96.83144165217</v>
      </c>
      <c r="H277" s="13">
        <f t="shared" si="13"/>
        <v>1.10817747593113</v>
      </c>
      <c r="I277" s="13">
        <f t="shared" si="14"/>
        <v>1.6461345080868899</v>
      </c>
      <c r="J277" s="13">
        <f t="shared" si="15"/>
        <v>0.00491600394692</v>
      </c>
      <c r="K277" s="13"/>
    </row>
    <row r="278" spans="1:11" ht="12.75">
      <c r="A278" s="11">
        <v>565</v>
      </c>
      <c r="B278" s="1">
        <v>0.6784</v>
      </c>
      <c r="C278" s="1">
        <v>0.9786</v>
      </c>
      <c r="D278" s="1">
        <v>0.002749999</v>
      </c>
      <c r="E278">
        <v>98.1671</v>
      </c>
      <c r="F278">
        <v>0.017</v>
      </c>
      <c r="G278" s="13">
        <f t="shared" si="12"/>
        <v>96.06632406000001</v>
      </c>
      <c r="H278" s="13">
        <f t="shared" si="13"/>
        <v>1.1321415308800002</v>
      </c>
      <c r="I278" s="13">
        <f t="shared" si="14"/>
        <v>1.6331275090200004</v>
      </c>
      <c r="J278" s="13">
        <f t="shared" si="15"/>
        <v>0.0045893102561593005</v>
      </c>
      <c r="K278" s="13"/>
    </row>
    <row r="279" spans="1:11" ht="12.75">
      <c r="A279" s="11">
        <v>566</v>
      </c>
      <c r="B279" s="1">
        <v>0.6952392</v>
      </c>
      <c r="C279" s="1">
        <v>0.9740837</v>
      </c>
      <c r="D279" s="1">
        <v>0.0025852</v>
      </c>
      <c r="E279">
        <v>97.8005</v>
      </c>
      <c r="F279">
        <v>0.017</v>
      </c>
      <c r="G279" s="13">
        <f t="shared" si="12"/>
        <v>95.26587290185</v>
      </c>
      <c r="H279" s="13">
        <f t="shared" si="13"/>
        <v>1.1559106034532</v>
      </c>
      <c r="I279" s="13">
        <f t="shared" si="14"/>
        <v>1.61951983933145</v>
      </c>
      <c r="J279" s="13">
        <f t="shared" si="15"/>
        <v>0.004298175494200001</v>
      </c>
      <c r="K279" s="13"/>
    </row>
    <row r="280" spans="1:11" ht="12.75">
      <c r="A280" s="11">
        <v>567</v>
      </c>
      <c r="B280" s="1">
        <v>0.7120586</v>
      </c>
      <c r="C280" s="1">
        <v>0.9691712</v>
      </c>
      <c r="D280" s="1">
        <v>0.0024386</v>
      </c>
      <c r="E280">
        <v>97.4339</v>
      </c>
      <c r="F280">
        <v>0.017</v>
      </c>
      <c r="G280" s="13">
        <f t="shared" si="12"/>
        <v>94.43012978368</v>
      </c>
      <c r="H280" s="13">
        <f t="shared" si="13"/>
        <v>1.17943698925118</v>
      </c>
      <c r="I280" s="13">
        <f t="shared" si="14"/>
        <v>1.60531220632256</v>
      </c>
      <c r="J280" s="13">
        <f t="shared" si="15"/>
        <v>0.00403923924518</v>
      </c>
      <c r="K280" s="13"/>
    </row>
    <row r="281" spans="1:11" ht="12.75">
      <c r="A281" s="11">
        <v>568</v>
      </c>
      <c r="B281" s="1">
        <v>0.7288284</v>
      </c>
      <c r="C281" s="1">
        <v>0.9638568</v>
      </c>
      <c r="D281" s="1">
        <v>0.0023094</v>
      </c>
      <c r="E281">
        <v>97.0674</v>
      </c>
      <c r="F281">
        <v>0.017</v>
      </c>
      <c r="G281" s="13">
        <f t="shared" si="12"/>
        <v>93.55907354832</v>
      </c>
      <c r="H281" s="13">
        <f t="shared" si="13"/>
        <v>1.2026731231807202</v>
      </c>
      <c r="I281" s="13">
        <f t="shared" si="14"/>
        <v>1.5905042503214402</v>
      </c>
      <c r="J281" s="13">
        <f t="shared" si="15"/>
        <v>0.0038108467105200006</v>
      </c>
      <c r="K281" s="13"/>
    </row>
    <row r="282" spans="1:11" ht="12.75">
      <c r="A282" s="11">
        <v>569</v>
      </c>
      <c r="B282" s="1">
        <v>0.7455188</v>
      </c>
      <c r="C282" s="1">
        <v>0.9581349</v>
      </c>
      <c r="D282" s="1">
        <v>0.0021968</v>
      </c>
      <c r="E282">
        <v>96.7008</v>
      </c>
      <c r="F282">
        <v>0.017</v>
      </c>
      <c r="G282" s="13">
        <f t="shared" si="12"/>
        <v>92.65241133792</v>
      </c>
      <c r="H282" s="13">
        <f t="shared" si="13"/>
        <v>1.2255684943756802</v>
      </c>
      <c r="I282" s="13">
        <f t="shared" si="14"/>
        <v>1.5750909927446402</v>
      </c>
      <c r="J282" s="13">
        <f t="shared" si="15"/>
        <v>0.00361134939648</v>
      </c>
      <c r="K282" s="13"/>
    </row>
    <row r="283" spans="1:11" ht="12.75">
      <c r="A283" s="11">
        <v>570</v>
      </c>
      <c r="B283" s="1">
        <v>0.7621</v>
      </c>
      <c r="C283" s="1">
        <v>0.952</v>
      </c>
      <c r="D283" s="1">
        <v>0.0021</v>
      </c>
      <c r="E283">
        <v>96.3342</v>
      </c>
      <c r="F283">
        <v>0.017</v>
      </c>
      <c r="G283" s="13">
        <f t="shared" si="12"/>
        <v>91.7101584</v>
      </c>
      <c r="H283" s="13">
        <f t="shared" si="13"/>
        <v>1.24807699494</v>
      </c>
      <c r="I283" s="13">
        <f t="shared" si="14"/>
        <v>1.5590726927999998</v>
      </c>
      <c r="J283" s="13">
        <f t="shared" si="15"/>
        <v>0.0034391309399999996</v>
      </c>
      <c r="K283" s="13"/>
    </row>
    <row r="284" spans="1:11" ht="12.75">
      <c r="A284" s="11">
        <v>571</v>
      </c>
      <c r="B284" s="1">
        <v>0.7785432</v>
      </c>
      <c r="C284" s="1">
        <v>0.9454504</v>
      </c>
      <c r="D284" s="1">
        <v>0.002017733</v>
      </c>
      <c r="E284">
        <v>96.2796</v>
      </c>
      <c r="F284">
        <v>0.017</v>
      </c>
      <c r="G284" s="13">
        <f t="shared" si="12"/>
        <v>91.02758633184</v>
      </c>
      <c r="H284" s="13">
        <f t="shared" si="13"/>
        <v>1.2742830739382403</v>
      </c>
      <c r="I284" s="13">
        <f t="shared" si="14"/>
        <v>1.5474689676412803</v>
      </c>
      <c r="J284" s="13">
        <f t="shared" si="15"/>
        <v>0.0033025309444956004</v>
      </c>
      <c r="K284" s="13"/>
    </row>
    <row r="285" spans="1:11" ht="12.75">
      <c r="A285" s="11">
        <v>572</v>
      </c>
      <c r="B285" s="1">
        <v>0.7948256</v>
      </c>
      <c r="C285" s="1">
        <v>0.9384992</v>
      </c>
      <c r="D285" s="1">
        <v>0.0019482</v>
      </c>
      <c r="E285">
        <v>96.225</v>
      </c>
      <c r="F285">
        <v>0.017</v>
      </c>
      <c r="G285" s="13">
        <f t="shared" si="12"/>
        <v>90.30708551999999</v>
      </c>
      <c r="H285" s="13">
        <f t="shared" si="13"/>
        <v>1.3001955871200002</v>
      </c>
      <c r="I285" s="13">
        <f t="shared" si="14"/>
        <v>1.53522045384</v>
      </c>
      <c r="J285" s="13">
        <f t="shared" si="15"/>
        <v>0.003186914265</v>
      </c>
      <c r="K285" s="13"/>
    </row>
    <row r="286" spans="1:11" ht="12.75">
      <c r="A286" s="11">
        <v>573</v>
      </c>
      <c r="B286" s="1">
        <v>0.8109264</v>
      </c>
      <c r="C286" s="1">
        <v>0.9311628</v>
      </c>
      <c r="D286" s="1">
        <v>0.0018898</v>
      </c>
      <c r="E286">
        <v>96.1703</v>
      </c>
      <c r="F286">
        <v>0.017</v>
      </c>
      <c r="G286" s="13">
        <f t="shared" si="12"/>
        <v>89.55020582483999</v>
      </c>
      <c r="H286" s="13">
        <f t="shared" si="13"/>
        <v>1.3257795978206401</v>
      </c>
      <c r="I286" s="13">
        <f t="shared" si="14"/>
        <v>1.52235349902228</v>
      </c>
      <c r="J286" s="13">
        <f t="shared" si="15"/>
        <v>0.0030896247599800004</v>
      </c>
      <c r="K286" s="13"/>
    </row>
    <row r="287" spans="1:11" ht="12.75">
      <c r="A287" s="11">
        <v>574</v>
      </c>
      <c r="B287" s="1">
        <v>0.8268248</v>
      </c>
      <c r="C287" s="1">
        <v>0.9234576</v>
      </c>
      <c r="D287" s="1">
        <v>0.001840933</v>
      </c>
      <c r="E287">
        <v>96.1157</v>
      </c>
      <c r="F287">
        <v>0.017</v>
      </c>
      <c r="G287" s="13">
        <f t="shared" si="12"/>
        <v>88.75877364432</v>
      </c>
      <c r="H287" s="13">
        <f t="shared" si="13"/>
        <v>1.3510043552991202</v>
      </c>
      <c r="I287" s="13">
        <f t="shared" si="14"/>
        <v>1.50889915195344</v>
      </c>
      <c r="J287" s="13">
        <f t="shared" si="15"/>
        <v>0.0030080235871177002</v>
      </c>
      <c r="K287" s="13"/>
    </row>
    <row r="288" spans="1:11" ht="12.75">
      <c r="A288" s="11">
        <v>575</v>
      </c>
      <c r="B288" s="1">
        <v>0.8425</v>
      </c>
      <c r="C288" s="1">
        <v>0.9154</v>
      </c>
      <c r="D288" s="1">
        <v>0.0018</v>
      </c>
      <c r="E288">
        <v>96.0611</v>
      </c>
      <c r="F288">
        <v>0.017</v>
      </c>
      <c r="G288" s="13">
        <f t="shared" si="12"/>
        <v>87.93433094</v>
      </c>
      <c r="H288" s="13">
        <f t="shared" si="13"/>
        <v>1.37583510475</v>
      </c>
      <c r="I288" s="13">
        <f t="shared" si="14"/>
        <v>1.49488362598</v>
      </c>
      <c r="J288" s="13">
        <f t="shared" si="15"/>
        <v>0.0029394696599999996</v>
      </c>
      <c r="K288" s="13"/>
    </row>
    <row r="289" spans="1:11" ht="12.75">
      <c r="A289" s="11">
        <v>576</v>
      </c>
      <c r="B289" s="1">
        <v>0.8579325</v>
      </c>
      <c r="C289" s="1">
        <v>0.9070064</v>
      </c>
      <c r="D289" s="1">
        <v>0.001766267</v>
      </c>
      <c r="E289">
        <v>96.0065</v>
      </c>
      <c r="F289">
        <v>0.017</v>
      </c>
      <c r="G289" s="13">
        <f t="shared" si="12"/>
        <v>87.0785099416</v>
      </c>
      <c r="H289" s="13">
        <f t="shared" si="13"/>
        <v>1.4002406415412503</v>
      </c>
      <c r="I289" s="13">
        <f t="shared" si="14"/>
        <v>1.4803346690072001</v>
      </c>
      <c r="J289" s="13">
        <f t="shared" si="15"/>
        <v>0.0028827429165035005</v>
      </c>
      <c r="K289" s="13"/>
    </row>
    <row r="290" spans="1:11" ht="12.75">
      <c r="A290" s="11">
        <v>577</v>
      </c>
      <c r="B290" s="1">
        <v>0.8730816</v>
      </c>
      <c r="C290" s="1">
        <v>0.8982772</v>
      </c>
      <c r="D290" s="1">
        <v>0.0017378</v>
      </c>
      <c r="E290">
        <v>95.9519</v>
      </c>
      <c r="F290">
        <v>0.017</v>
      </c>
      <c r="G290" s="13">
        <f t="shared" si="12"/>
        <v>86.19140406668</v>
      </c>
      <c r="H290" s="13">
        <f t="shared" si="13"/>
        <v>1.4241552523756802</v>
      </c>
      <c r="I290" s="13">
        <f t="shared" si="14"/>
        <v>1.4652538691335601</v>
      </c>
      <c r="J290" s="13">
        <f t="shared" si="15"/>
        <v>0.0028346686009400003</v>
      </c>
      <c r="K290" s="13"/>
    </row>
    <row r="291" spans="1:11" ht="12.75">
      <c r="A291" s="11">
        <v>578</v>
      </c>
      <c r="B291" s="1">
        <v>0.8878944</v>
      </c>
      <c r="C291" s="1">
        <v>0.8892048</v>
      </c>
      <c r="D291" s="1">
        <v>0.0017112</v>
      </c>
      <c r="E291">
        <v>95.8972</v>
      </c>
      <c r="F291">
        <v>0.017</v>
      </c>
      <c r="G291" s="13">
        <f t="shared" si="12"/>
        <v>85.27225054656</v>
      </c>
      <c r="H291" s="13">
        <f t="shared" si="13"/>
        <v>1.44749197654656</v>
      </c>
      <c r="I291" s="13">
        <f t="shared" si="14"/>
        <v>1.4496282592915202</v>
      </c>
      <c r="J291" s="13">
        <f t="shared" si="15"/>
        <v>0.00278968790688</v>
      </c>
      <c r="K291" s="13"/>
    </row>
    <row r="292" spans="1:11" ht="12.75">
      <c r="A292" s="11">
        <v>579</v>
      </c>
      <c r="B292" s="1">
        <v>0.9023181</v>
      </c>
      <c r="C292" s="1">
        <v>0.8797816</v>
      </c>
      <c r="D292" s="1">
        <v>0.001683067</v>
      </c>
      <c r="E292">
        <v>95.8426</v>
      </c>
      <c r="F292">
        <v>0.017</v>
      </c>
      <c r="G292" s="13">
        <f t="shared" si="12"/>
        <v>84.32055597616001</v>
      </c>
      <c r="H292" s="13">
        <f t="shared" si="13"/>
        <v>1.4701687164280202</v>
      </c>
      <c r="I292" s="13">
        <f t="shared" si="14"/>
        <v>1.4334494515947203</v>
      </c>
      <c r="J292" s="13">
        <f t="shared" si="15"/>
        <v>0.0027422617933214</v>
      </c>
      <c r="K292" s="13"/>
    </row>
    <row r="293" spans="1:11" ht="12.75">
      <c r="A293" s="11">
        <v>580</v>
      </c>
      <c r="B293" s="1">
        <v>0.9163</v>
      </c>
      <c r="C293" s="1">
        <v>0.87</v>
      </c>
      <c r="D293" s="1">
        <v>0.001650001</v>
      </c>
      <c r="E293">
        <v>95.788</v>
      </c>
      <c r="F293">
        <v>0.017</v>
      </c>
      <c r="G293" s="13">
        <f t="shared" si="12"/>
        <v>83.33556</v>
      </c>
      <c r="H293" s="13">
        <f t="shared" si="13"/>
        <v>1.4920992548</v>
      </c>
      <c r="I293" s="13">
        <f t="shared" si="14"/>
        <v>1.41670452</v>
      </c>
      <c r="J293" s="13">
        <f t="shared" si="15"/>
        <v>0.0026868550283959997</v>
      </c>
      <c r="K293" s="13"/>
    </row>
    <row r="294" spans="1:11" ht="12.75">
      <c r="A294" s="11">
        <v>581</v>
      </c>
      <c r="B294" s="1">
        <v>0.9297995</v>
      </c>
      <c r="C294" s="1">
        <v>0.8598613</v>
      </c>
      <c r="D294" s="1">
        <v>0.001610133</v>
      </c>
      <c r="E294">
        <v>95.0778</v>
      </c>
      <c r="F294">
        <v>0.017</v>
      </c>
      <c r="G294" s="13">
        <f t="shared" si="12"/>
        <v>81.75372070914</v>
      </c>
      <c r="H294" s="13">
        <f t="shared" si="13"/>
        <v>1.5028559453187</v>
      </c>
      <c r="I294" s="13">
        <f t="shared" si="14"/>
        <v>1.38981325205538</v>
      </c>
      <c r="J294" s="13">
        <f t="shared" si="15"/>
        <v>0.0026024943569058</v>
      </c>
      <c r="K294" s="13"/>
    </row>
    <row r="295" spans="1:11" ht="12.75">
      <c r="A295" s="11">
        <v>582</v>
      </c>
      <c r="B295" s="1">
        <v>0.9427984</v>
      </c>
      <c r="C295" s="1">
        <v>0.849392</v>
      </c>
      <c r="D295" s="1">
        <v>0.0015644</v>
      </c>
      <c r="E295">
        <v>94.3675</v>
      </c>
      <c r="F295">
        <v>0.017</v>
      </c>
      <c r="G295" s="13">
        <f t="shared" si="12"/>
        <v>80.15499956000001</v>
      </c>
      <c r="H295" s="13">
        <f t="shared" si="13"/>
        <v>1.5124819762040003</v>
      </c>
      <c r="I295" s="13">
        <f t="shared" si="14"/>
        <v>1.3626349925200003</v>
      </c>
      <c r="J295" s="13">
        <f t="shared" si="15"/>
        <v>0.0025096847890000006</v>
      </c>
      <c r="K295" s="13"/>
    </row>
    <row r="296" spans="1:11" ht="12.75">
      <c r="A296" s="11">
        <v>583</v>
      </c>
      <c r="B296" s="1">
        <v>0.9552776</v>
      </c>
      <c r="C296" s="1">
        <v>0.838622</v>
      </c>
      <c r="D296" s="1">
        <v>0.0015136</v>
      </c>
      <c r="E296">
        <v>93.6573</v>
      </c>
      <c r="F296">
        <v>0.017</v>
      </c>
      <c r="G296" s="13">
        <f t="shared" si="12"/>
        <v>78.5430722406</v>
      </c>
      <c r="H296" s="13">
        <f t="shared" si="13"/>
        <v>1.5209682530301603</v>
      </c>
      <c r="I296" s="13">
        <f t="shared" si="14"/>
        <v>1.3352322280902003</v>
      </c>
      <c r="J296" s="13">
        <f t="shared" si="15"/>
        <v>0.0024099147177600003</v>
      </c>
      <c r="K296" s="13"/>
    </row>
    <row r="297" spans="1:11" ht="12.75">
      <c r="A297" s="11">
        <v>584</v>
      </c>
      <c r="B297" s="1">
        <v>0.9672179</v>
      </c>
      <c r="C297" s="1">
        <v>0.8275813</v>
      </c>
      <c r="D297" s="1">
        <v>0.001458533</v>
      </c>
      <c r="E297">
        <v>92.947</v>
      </c>
      <c r="F297">
        <v>0.017</v>
      </c>
      <c r="G297" s="13">
        <f t="shared" si="12"/>
        <v>76.9211990911</v>
      </c>
      <c r="H297" s="13">
        <f t="shared" si="13"/>
        <v>1.5283000365721</v>
      </c>
      <c r="I297" s="13">
        <f t="shared" si="14"/>
        <v>1.3076603845487</v>
      </c>
      <c r="J297" s="13">
        <f t="shared" si="15"/>
        <v>0.002304626534767</v>
      </c>
      <c r="K297" s="13"/>
    </row>
    <row r="298" spans="1:11" ht="12.75">
      <c r="A298" s="11">
        <v>585</v>
      </c>
      <c r="B298" s="1">
        <v>0.9786</v>
      </c>
      <c r="C298" s="1">
        <v>0.8163</v>
      </c>
      <c r="D298" s="1">
        <v>0.0014</v>
      </c>
      <c r="E298">
        <v>92.2368</v>
      </c>
      <c r="F298">
        <v>0.017</v>
      </c>
      <c r="G298" s="13">
        <f t="shared" si="12"/>
        <v>75.29289984</v>
      </c>
      <c r="H298" s="13">
        <f t="shared" si="13"/>
        <v>1.5344698521600002</v>
      </c>
      <c r="I298" s="13">
        <f t="shared" si="14"/>
        <v>1.2799792972800002</v>
      </c>
      <c r="J298" s="13">
        <f t="shared" si="15"/>
        <v>0.0021952358400000004</v>
      </c>
      <c r="K298" s="13"/>
    </row>
    <row r="299" spans="1:11" ht="12.75">
      <c r="A299" s="11">
        <v>586</v>
      </c>
      <c r="B299" s="1">
        <v>0.9893856</v>
      </c>
      <c r="C299" s="1">
        <v>0.8047947</v>
      </c>
      <c r="D299" s="1">
        <v>0.001336667</v>
      </c>
      <c r="E299">
        <v>91.5266</v>
      </c>
      <c r="F299">
        <v>0.017</v>
      </c>
      <c r="G299" s="13">
        <f t="shared" si="12"/>
        <v>73.66012258902</v>
      </c>
      <c r="H299" s="13">
        <f t="shared" si="13"/>
        <v>1.53943670096832</v>
      </c>
      <c r="I299" s="13">
        <f t="shared" si="14"/>
        <v>1.25222208401334</v>
      </c>
      <c r="J299" s="13">
        <f t="shared" si="15"/>
        <v>0.0020797899593174</v>
      </c>
      <c r="K299" s="13"/>
    </row>
    <row r="300" spans="1:11" ht="12.75">
      <c r="A300" s="11">
        <v>587</v>
      </c>
      <c r="B300" s="1">
        <v>0.9995488</v>
      </c>
      <c r="C300" s="1">
        <v>0.793082</v>
      </c>
      <c r="D300" s="1">
        <v>0.00127</v>
      </c>
      <c r="E300">
        <v>90.8163</v>
      </c>
      <c r="F300">
        <v>0.017</v>
      </c>
      <c r="G300" s="13">
        <f t="shared" si="12"/>
        <v>72.0247728366</v>
      </c>
      <c r="H300" s="13">
        <f t="shared" si="13"/>
        <v>1.54318050265248</v>
      </c>
      <c r="I300" s="13">
        <f t="shared" si="14"/>
        <v>1.2244211382222</v>
      </c>
      <c r="J300" s="13">
        <f t="shared" si="15"/>
        <v>0.001960723917</v>
      </c>
      <c r="K300" s="13"/>
    </row>
    <row r="301" spans="1:11" ht="12.75">
      <c r="A301" s="11">
        <v>588</v>
      </c>
      <c r="B301" s="1">
        <v>1.0090892</v>
      </c>
      <c r="C301" s="1">
        <v>0.781192</v>
      </c>
      <c r="D301" s="1">
        <v>0.001205</v>
      </c>
      <c r="E301">
        <v>90.1061</v>
      </c>
      <c r="F301">
        <v>0.017</v>
      </c>
      <c r="G301" s="13">
        <f t="shared" si="12"/>
        <v>70.3901644712</v>
      </c>
      <c r="H301" s="13">
        <f t="shared" si="13"/>
        <v>1.54572657019004</v>
      </c>
      <c r="I301" s="13">
        <f t="shared" si="14"/>
        <v>1.1966327960104</v>
      </c>
      <c r="J301" s="13">
        <f t="shared" si="15"/>
        <v>0.0018458234584999998</v>
      </c>
      <c r="K301" s="13"/>
    </row>
    <row r="302" spans="1:11" ht="12.75">
      <c r="A302" s="11">
        <v>589</v>
      </c>
      <c r="B302" s="1">
        <v>1.0180064</v>
      </c>
      <c r="C302" s="1">
        <v>0.7691547</v>
      </c>
      <c r="D302" s="1">
        <v>0.001146667</v>
      </c>
      <c r="E302">
        <v>89.3958</v>
      </c>
      <c r="F302">
        <v>0.017</v>
      </c>
      <c r="G302" s="13">
        <f t="shared" si="12"/>
        <v>68.75919973026</v>
      </c>
      <c r="H302" s="13">
        <f t="shared" si="13"/>
        <v>1.5470934410630401</v>
      </c>
      <c r="I302" s="13">
        <f t="shared" si="14"/>
        <v>1.16890639541442</v>
      </c>
      <c r="J302" s="13">
        <f t="shared" si="15"/>
        <v>0.0017426226345762003</v>
      </c>
      <c r="K302" s="13"/>
    </row>
    <row r="303" spans="1:11" ht="12.75">
      <c r="A303" s="11">
        <v>590</v>
      </c>
      <c r="B303" s="1">
        <v>1.0263</v>
      </c>
      <c r="C303" s="1">
        <v>0.757</v>
      </c>
      <c r="D303" s="1">
        <v>0.0011</v>
      </c>
      <c r="E303">
        <v>88.6856</v>
      </c>
      <c r="F303">
        <v>0.017</v>
      </c>
      <c r="G303" s="13">
        <f t="shared" si="12"/>
        <v>67.1349992</v>
      </c>
      <c r="H303" s="13">
        <f t="shared" si="13"/>
        <v>1.54730653176</v>
      </c>
      <c r="I303" s="13">
        <f t="shared" si="14"/>
        <v>1.1412949864000002</v>
      </c>
      <c r="J303" s="13">
        <f t="shared" si="15"/>
        <v>0.0016584207200000002</v>
      </c>
      <c r="K303" s="13"/>
    </row>
    <row r="304" spans="1:11" ht="12.75">
      <c r="A304" s="11">
        <v>591</v>
      </c>
      <c r="B304" s="1">
        <v>1.0339827</v>
      </c>
      <c r="C304" s="1">
        <v>0.7447541</v>
      </c>
      <c r="D304" s="1">
        <v>0.0010688</v>
      </c>
      <c r="E304">
        <v>88.8177</v>
      </c>
      <c r="F304">
        <v>0.017</v>
      </c>
      <c r="G304" s="13">
        <f t="shared" si="12"/>
        <v>66.14734622757</v>
      </c>
      <c r="H304" s="13">
        <f t="shared" si="13"/>
        <v>1.56121140931443</v>
      </c>
      <c r="I304" s="13">
        <f t="shared" si="14"/>
        <v>1.1245048858686901</v>
      </c>
      <c r="J304" s="13">
        <f t="shared" si="15"/>
        <v>0.00161378208192</v>
      </c>
      <c r="K304" s="13"/>
    </row>
    <row r="305" spans="1:11" ht="12.75">
      <c r="A305" s="11">
        <v>592</v>
      </c>
      <c r="B305" s="1">
        <v>1.040986</v>
      </c>
      <c r="C305" s="1">
        <v>0.7324224</v>
      </c>
      <c r="D305" s="1">
        <v>0.0010494</v>
      </c>
      <c r="E305">
        <v>88.9497</v>
      </c>
      <c r="F305">
        <v>0.017</v>
      </c>
      <c r="G305" s="13">
        <f t="shared" si="12"/>
        <v>65.14875275328001</v>
      </c>
      <c r="H305" s="13">
        <f t="shared" si="13"/>
        <v>1.5741216708714</v>
      </c>
      <c r="I305" s="13">
        <f t="shared" si="14"/>
        <v>1.10752879680576</v>
      </c>
      <c r="J305" s="13">
        <f t="shared" si="15"/>
        <v>0.0015868448580600002</v>
      </c>
      <c r="K305" s="13"/>
    </row>
    <row r="306" spans="1:11" ht="12.75">
      <c r="A306" s="11">
        <v>593</v>
      </c>
      <c r="B306" s="1">
        <v>1.047188</v>
      </c>
      <c r="C306" s="1">
        <v>0.7200036</v>
      </c>
      <c r="D306" s="1">
        <v>0.0010356</v>
      </c>
      <c r="E306">
        <v>89.0818</v>
      </c>
      <c r="F306">
        <v>0.017</v>
      </c>
      <c r="G306" s="13">
        <f t="shared" si="12"/>
        <v>64.13921669448</v>
      </c>
      <c r="H306" s="13">
        <f t="shared" si="13"/>
        <v>1.5858516636328</v>
      </c>
      <c r="I306" s="13">
        <f t="shared" si="14"/>
        <v>1.0903666838061599</v>
      </c>
      <c r="J306" s="13">
        <f t="shared" si="15"/>
        <v>0.00156830290536</v>
      </c>
      <c r="K306" s="13"/>
    </row>
    <row r="307" spans="1:11" ht="12.75">
      <c r="A307" s="11">
        <v>594</v>
      </c>
      <c r="B307" s="1">
        <v>1.0524667</v>
      </c>
      <c r="C307" s="1">
        <v>0.7074965</v>
      </c>
      <c r="D307" s="1">
        <v>0.0010212</v>
      </c>
      <c r="E307">
        <v>89.2138</v>
      </c>
      <c r="F307">
        <v>0.017</v>
      </c>
      <c r="G307" s="13">
        <f t="shared" si="12"/>
        <v>63.1184512517</v>
      </c>
      <c r="H307" s="13">
        <f t="shared" si="13"/>
        <v>1.5962074125678203</v>
      </c>
      <c r="I307" s="13">
        <f t="shared" si="14"/>
        <v>1.0730136712789</v>
      </c>
      <c r="J307" s="13">
        <f t="shared" si="15"/>
        <v>0.0015487872535200004</v>
      </c>
      <c r="K307" s="13"/>
    </row>
    <row r="308" spans="1:11" ht="12.75">
      <c r="A308" s="11">
        <v>595</v>
      </c>
      <c r="B308" s="1">
        <v>1.0567</v>
      </c>
      <c r="C308" s="1">
        <v>0.6949</v>
      </c>
      <c r="D308" s="1">
        <v>0.001</v>
      </c>
      <c r="E308">
        <v>89.3459</v>
      </c>
      <c r="F308">
        <v>0.017</v>
      </c>
      <c r="G308" s="13">
        <f t="shared" si="12"/>
        <v>62.086465909999994</v>
      </c>
      <c r="H308" s="13">
        <f t="shared" si="13"/>
        <v>1.6050008130100002</v>
      </c>
      <c r="I308" s="13">
        <f t="shared" si="14"/>
        <v>1.05546992047</v>
      </c>
      <c r="J308" s="13">
        <f t="shared" si="15"/>
        <v>0.0015188803000000001</v>
      </c>
      <c r="K308" s="13"/>
    </row>
    <row r="309" spans="1:11" ht="12.75">
      <c r="A309" s="11">
        <v>596</v>
      </c>
      <c r="B309" s="1">
        <v>1.0597944</v>
      </c>
      <c r="C309" s="1">
        <v>0.6822192</v>
      </c>
      <c r="D309" s="1">
        <v>0.00096864</v>
      </c>
      <c r="E309">
        <v>89.478</v>
      </c>
      <c r="F309">
        <v>0.017</v>
      </c>
      <c r="G309" s="13">
        <f t="shared" si="12"/>
        <v>61.0436095776</v>
      </c>
      <c r="H309" s="13">
        <f t="shared" si="13"/>
        <v>1.6120808164943998</v>
      </c>
      <c r="I309" s="13">
        <f t="shared" si="14"/>
        <v>1.0377413628192</v>
      </c>
      <c r="J309" s="13">
        <f t="shared" si="15"/>
        <v>0.00147342348864</v>
      </c>
      <c r="K309" s="13"/>
    </row>
    <row r="310" spans="1:11" ht="12.75">
      <c r="A310" s="11">
        <v>597</v>
      </c>
      <c r="B310" s="1">
        <v>1.0617992</v>
      </c>
      <c r="C310" s="1">
        <v>0.6694716000000001</v>
      </c>
      <c r="D310" s="1">
        <v>0.00092992</v>
      </c>
      <c r="E310">
        <v>89.61</v>
      </c>
      <c r="F310">
        <v>0.017</v>
      </c>
      <c r="G310" s="13">
        <f t="shared" si="12"/>
        <v>59.991350076</v>
      </c>
      <c r="H310" s="13">
        <f t="shared" si="13"/>
        <v>1.6175130473040003</v>
      </c>
      <c r="I310" s="13">
        <f t="shared" si="14"/>
        <v>1.0198529512920003</v>
      </c>
      <c r="J310" s="13">
        <f t="shared" si="15"/>
        <v>0.0014166122304000001</v>
      </c>
      <c r="K310" s="13"/>
    </row>
    <row r="311" spans="1:11" ht="12.75">
      <c r="A311" s="11">
        <v>598</v>
      </c>
      <c r="B311" s="1">
        <v>1.0628068</v>
      </c>
      <c r="C311" s="1">
        <v>0.6566744</v>
      </c>
      <c r="D311" s="1">
        <v>0.00088688</v>
      </c>
      <c r="E311">
        <v>89.7421</v>
      </c>
      <c r="F311">
        <v>0.017</v>
      </c>
      <c r="G311" s="13">
        <f t="shared" si="12"/>
        <v>58.93133967223999</v>
      </c>
      <c r="H311" s="13">
        <f t="shared" si="13"/>
        <v>1.6214347401467597</v>
      </c>
      <c r="I311" s="13">
        <f t="shared" si="14"/>
        <v>1.00183277442808</v>
      </c>
      <c r="J311" s="13">
        <f t="shared" si="15"/>
        <v>0.001353038052016</v>
      </c>
      <c r="K311" s="13"/>
    </row>
    <row r="312" spans="1:11" ht="12.75">
      <c r="A312" s="11">
        <v>599</v>
      </c>
      <c r="B312" s="1">
        <v>1.0629096</v>
      </c>
      <c r="C312" s="1">
        <v>0.6438448</v>
      </c>
      <c r="D312" s="1">
        <v>0.00084256</v>
      </c>
      <c r="E312">
        <v>89.8741</v>
      </c>
      <c r="F312">
        <v>0.017</v>
      </c>
      <c r="G312" s="13">
        <f t="shared" si="12"/>
        <v>57.86497193968</v>
      </c>
      <c r="H312" s="13">
        <f t="shared" si="13"/>
        <v>1.62397674258312</v>
      </c>
      <c r="I312" s="13">
        <f t="shared" si="14"/>
        <v>0.98370452297456</v>
      </c>
      <c r="J312" s="13">
        <f t="shared" si="15"/>
        <v>0.0012873134688320001</v>
      </c>
      <c r="K312" s="13"/>
    </row>
    <row r="313" spans="1:11" ht="12.75">
      <c r="A313" s="11">
        <v>600</v>
      </c>
      <c r="B313" s="1">
        <v>1.0622</v>
      </c>
      <c r="C313" s="1">
        <v>0.631</v>
      </c>
      <c r="D313" s="1">
        <v>0.0008</v>
      </c>
      <c r="E313">
        <v>90.0062</v>
      </c>
      <c r="F313">
        <v>0.017</v>
      </c>
      <c r="G313" s="13">
        <f t="shared" si="12"/>
        <v>56.79391220000001</v>
      </c>
      <c r="H313" s="13">
        <f t="shared" si="13"/>
        <v>1.6252779558800003</v>
      </c>
      <c r="I313" s="13">
        <f t="shared" si="14"/>
        <v>0.9654965074000001</v>
      </c>
      <c r="J313" s="13">
        <f t="shared" si="15"/>
        <v>0.0012240843200000003</v>
      </c>
      <c r="K313" s="13"/>
    </row>
    <row r="314" spans="1:11" ht="12.75">
      <c r="A314" s="11">
        <v>601</v>
      </c>
      <c r="B314" s="1">
        <v>1.0607352</v>
      </c>
      <c r="C314" s="1">
        <v>0.6181555</v>
      </c>
      <c r="D314" s="1">
        <v>0.00076096</v>
      </c>
      <c r="E314">
        <v>89.9655</v>
      </c>
      <c r="F314">
        <v>0.017</v>
      </c>
      <c r="G314" s="13">
        <f t="shared" si="12"/>
        <v>55.61266863525</v>
      </c>
      <c r="H314" s="13">
        <f t="shared" si="13"/>
        <v>1.6223027348052004</v>
      </c>
      <c r="I314" s="13">
        <f t="shared" si="14"/>
        <v>0.9454153667992501</v>
      </c>
      <c r="J314" s="13">
        <f t="shared" si="15"/>
        <v>0.0011638224969600002</v>
      </c>
      <c r="K314" s="13"/>
    </row>
    <row r="315" spans="1:11" ht="12.75">
      <c r="A315" s="11">
        <v>602</v>
      </c>
      <c r="B315" s="1">
        <v>1.0584436</v>
      </c>
      <c r="C315" s="1">
        <v>0.6053144</v>
      </c>
      <c r="D315" s="1">
        <v>0.00072368</v>
      </c>
      <c r="E315">
        <v>89.9248</v>
      </c>
      <c r="F315">
        <v>0.017</v>
      </c>
      <c r="G315" s="13">
        <f t="shared" si="12"/>
        <v>54.432776357120005</v>
      </c>
      <c r="H315" s="13">
        <f t="shared" si="13"/>
        <v>1.61806559370176</v>
      </c>
      <c r="I315" s="13">
        <f t="shared" si="14"/>
        <v>0.9253571980710401</v>
      </c>
      <c r="J315" s="13">
        <f t="shared" si="15"/>
        <v>0.001106305247488</v>
      </c>
      <c r="K315" s="13"/>
    </row>
    <row r="316" spans="1:11" ht="12.75">
      <c r="A316" s="11">
        <v>603</v>
      </c>
      <c r="B316" s="1">
        <v>1.0552244</v>
      </c>
      <c r="C316" s="1">
        <v>0.5924756</v>
      </c>
      <c r="D316" s="1">
        <v>0.00068592</v>
      </c>
      <c r="E316">
        <v>89.8841</v>
      </c>
      <c r="F316">
        <v>0.017</v>
      </c>
      <c r="G316" s="13">
        <f t="shared" si="12"/>
        <v>53.25413607796</v>
      </c>
      <c r="H316" s="13">
        <f t="shared" si="13"/>
        <v>1.61241422336468</v>
      </c>
      <c r="I316" s="13">
        <f t="shared" si="14"/>
        <v>0.9053203133253201</v>
      </c>
      <c r="J316" s="13">
        <f t="shared" si="15"/>
        <v>0.0010481061318240003</v>
      </c>
      <c r="K316" s="13"/>
    </row>
    <row r="317" spans="1:11" ht="12.75">
      <c r="A317" s="11">
        <v>604</v>
      </c>
      <c r="B317" s="1">
        <v>1.0509768</v>
      </c>
      <c r="C317" s="1">
        <v>0.5796379</v>
      </c>
      <c r="D317" s="1">
        <v>0.00064544</v>
      </c>
      <c r="E317">
        <v>89.8434</v>
      </c>
      <c r="F317">
        <v>0.017</v>
      </c>
      <c r="G317" s="13">
        <f t="shared" si="12"/>
        <v>52.07663970486001</v>
      </c>
      <c r="H317" s="13">
        <f t="shared" si="13"/>
        <v>1.6051965935630401</v>
      </c>
      <c r="I317" s="13">
        <f t="shared" si="14"/>
        <v>0.8853028749826202</v>
      </c>
      <c r="J317" s="13">
        <f t="shared" si="15"/>
        <v>0.000985804909632</v>
      </c>
      <c r="K317" s="13"/>
    </row>
    <row r="318" spans="1:11" ht="12.75">
      <c r="A318" s="11">
        <v>605</v>
      </c>
      <c r="B318" s="1">
        <v>1.0456</v>
      </c>
      <c r="C318" s="1">
        <v>0.5668</v>
      </c>
      <c r="D318" s="1">
        <v>0.0006</v>
      </c>
      <c r="E318">
        <v>89.8026</v>
      </c>
      <c r="F318">
        <v>0.017</v>
      </c>
      <c r="G318" s="13">
        <f t="shared" si="12"/>
        <v>50.90011368</v>
      </c>
      <c r="H318" s="13">
        <f t="shared" si="13"/>
        <v>1.5962591755200002</v>
      </c>
      <c r="I318" s="13">
        <f t="shared" si="14"/>
        <v>0.86530193256</v>
      </c>
      <c r="J318" s="13">
        <f t="shared" si="15"/>
        <v>0.0009159865199999999</v>
      </c>
      <c r="K318" s="13"/>
    </row>
    <row r="319" spans="1:11" ht="12.75">
      <c r="A319" s="11">
        <v>606</v>
      </c>
      <c r="B319" s="1">
        <v>1.0390369</v>
      </c>
      <c r="C319" s="1">
        <v>0.5539611</v>
      </c>
      <c r="D319" s="1">
        <v>0.0005478667</v>
      </c>
      <c r="E319">
        <v>89.7619</v>
      </c>
      <c r="F319">
        <v>0.017</v>
      </c>
      <c r="G319" s="13">
        <f t="shared" si="12"/>
        <v>49.72460086209</v>
      </c>
      <c r="H319" s="13">
        <f t="shared" si="13"/>
        <v>1.58552074733987</v>
      </c>
      <c r="I319" s="13">
        <f t="shared" si="14"/>
        <v>0.84531821465553</v>
      </c>
      <c r="J319" s="13">
        <f t="shared" si="15"/>
        <v>0.00083601845095841</v>
      </c>
      <c r="K319" s="13"/>
    </row>
    <row r="320" spans="1:11" ht="12.75">
      <c r="A320" s="11">
        <v>607</v>
      </c>
      <c r="B320" s="1">
        <v>1.0313608</v>
      </c>
      <c r="C320" s="1">
        <v>0.5411372</v>
      </c>
      <c r="D320" s="1">
        <v>0.0004916</v>
      </c>
      <c r="E320">
        <v>89.7212</v>
      </c>
      <c r="F320">
        <v>0.017</v>
      </c>
      <c r="G320" s="13">
        <f t="shared" si="12"/>
        <v>48.551478948639996</v>
      </c>
      <c r="H320" s="13">
        <f t="shared" si="13"/>
        <v>1.5730937863523202</v>
      </c>
      <c r="I320" s="13">
        <f t="shared" si="14"/>
        <v>0.82537514212688</v>
      </c>
      <c r="J320" s="13">
        <f t="shared" si="15"/>
        <v>0.00074981801264</v>
      </c>
      <c r="K320" s="13"/>
    </row>
    <row r="321" spans="1:11" ht="12.75">
      <c r="A321" s="11">
        <v>608</v>
      </c>
      <c r="B321" s="1">
        <v>1.0226662</v>
      </c>
      <c r="C321" s="1">
        <v>0.5283528</v>
      </c>
      <c r="D321" s="1">
        <v>0.0004354</v>
      </c>
      <c r="E321">
        <v>89.6805</v>
      </c>
      <c r="F321">
        <v>0.017</v>
      </c>
      <c r="G321" s="13">
        <f t="shared" si="12"/>
        <v>47.38294328039999</v>
      </c>
      <c r="H321" s="13">
        <f t="shared" si="13"/>
        <v>1.5591246745347</v>
      </c>
      <c r="I321" s="13">
        <f t="shared" si="14"/>
        <v>0.8055100357667999</v>
      </c>
      <c r="J321" s="13">
        <f t="shared" si="15"/>
        <v>0.0006637971249</v>
      </c>
      <c r="K321" s="13"/>
    </row>
    <row r="322" spans="1:11" ht="12.75">
      <c r="A322" s="11">
        <v>609</v>
      </c>
      <c r="B322" s="1">
        <v>1.0130477</v>
      </c>
      <c r="C322" s="1">
        <v>0.5156323</v>
      </c>
      <c r="D322" s="1">
        <v>0.0003834667</v>
      </c>
      <c r="E322">
        <v>89.6398</v>
      </c>
      <c r="F322">
        <v>0.017</v>
      </c>
      <c r="G322" s="13">
        <f t="shared" si="12"/>
        <v>46.22117624554</v>
      </c>
      <c r="H322" s="13">
        <f t="shared" si="13"/>
        <v>1.54375968471382</v>
      </c>
      <c r="I322" s="13">
        <f t="shared" si="14"/>
        <v>0.78575999617418</v>
      </c>
      <c r="J322" s="13">
        <f t="shared" si="15"/>
        <v>0.00058435593100922</v>
      </c>
      <c r="K322" s="13"/>
    </row>
    <row r="323" spans="1:11" ht="12.75">
      <c r="A323" s="11">
        <v>610</v>
      </c>
      <c r="B323" s="1">
        <v>1.0026</v>
      </c>
      <c r="C323" s="1">
        <v>0.503</v>
      </c>
      <c r="D323" s="1">
        <v>0.00034</v>
      </c>
      <c r="E323">
        <v>89.5991</v>
      </c>
      <c r="F323">
        <v>0.017</v>
      </c>
      <c r="G323" s="13">
        <f t="shared" si="12"/>
        <v>45.068347300000006</v>
      </c>
      <c r="H323" s="13">
        <f t="shared" si="13"/>
        <v>1.5271449802200001</v>
      </c>
      <c r="I323" s="13">
        <f t="shared" si="14"/>
        <v>0.7661619041000002</v>
      </c>
      <c r="J323" s="13">
        <f t="shared" si="15"/>
        <v>0.0005178827980000002</v>
      </c>
      <c r="K323" s="13"/>
    </row>
    <row r="324" spans="1:11" ht="12.75">
      <c r="A324" s="11">
        <v>611</v>
      </c>
      <c r="B324" s="1">
        <v>0.9913675</v>
      </c>
      <c r="C324" s="1">
        <v>0.4904688</v>
      </c>
      <c r="D324" s="1">
        <v>0.0003072533</v>
      </c>
      <c r="E324">
        <v>89.4091</v>
      </c>
      <c r="F324">
        <v>0.017</v>
      </c>
      <c r="G324" s="13">
        <f t="shared" si="12"/>
        <v>43.852373986079996</v>
      </c>
      <c r="H324" s="13">
        <f t="shared" si="13"/>
        <v>1.50683369105225</v>
      </c>
      <c r="I324" s="13">
        <f t="shared" si="14"/>
        <v>0.7454903577633599</v>
      </c>
      <c r="J324" s="13">
        <f t="shared" si="15"/>
        <v>0.00046701109742551</v>
      </c>
      <c r="K324" s="13"/>
    </row>
    <row r="325" spans="1:11" ht="12.75">
      <c r="A325" s="11">
        <v>612</v>
      </c>
      <c r="B325" s="1">
        <v>0.9793314</v>
      </c>
      <c r="C325" s="1">
        <v>0.4780304</v>
      </c>
      <c r="D325" s="1">
        <v>0.00028316</v>
      </c>
      <c r="E325">
        <v>89.219</v>
      </c>
      <c r="F325">
        <v>0.017</v>
      </c>
      <c r="G325" s="13">
        <f t="shared" si="12"/>
        <v>42.6493942576</v>
      </c>
      <c r="H325" s="13">
        <f t="shared" si="13"/>
        <v>1.4853744590022</v>
      </c>
      <c r="I325" s="13">
        <f t="shared" si="14"/>
        <v>0.7250397023792</v>
      </c>
      <c r="J325" s="13">
        <f t="shared" si="15"/>
        <v>0.00042947528468</v>
      </c>
      <c r="K325" s="13"/>
    </row>
    <row r="326" spans="1:11" ht="12.75">
      <c r="A326" s="11">
        <v>613</v>
      </c>
      <c r="B326" s="1">
        <v>0.9664916</v>
      </c>
      <c r="C326" s="1">
        <v>0.4656776</v>
      </c>
      <c r="D326" s="1">
        <v>0.00026544</v>
      </c>
      <c r="E326">
        <v>89.029</v>
      </c>
      <c r="F326">
        <v>0.017</v>
      </c>
      <c r="G326" s="13">
        <f t="shared" si="12"/>
        <v>41.4588110504</v>
      </c>
      <c r="H326" s="13">
        <f t="shared" si="13"/>
        <v>1.4627782711588</v>
      </c>
      <c r="I326" s="13">
        <f t="shared" si="14"/>
        <v>0.7047997878568</v>
      </c>
      <c r="J326" s="13">
        <f t="shared" si="15"/>
        <v>0.00040174158192</v>
      </c>
      <c r="K326" s="13"/>
    </row>
    <row r="327" spans="1:11" ht="12.75">
      <c r="A327" s="11">
        <v>614</v>
      </c>
      <c r="B327" s="1">
        <v>0.9528479</v>
      </c>
      <c r="C327" s="1">
        <v>0.4534032</v>
      </c>
      <c r="D327" s="1">
        <v>0.0002518133</v>
      </c>
      <c r="E327">
        <v>88.8389</v>
      </c>
      <c r="F327">
        <v>0.017</v>
      </c>
      <c r="G327" s="13">
        <f t="shared" si="12"/>
        <v>40.27984154448</v>
      </c>
      <c r="H327" s="13">
        <f t="shared" si="13"/>
        <v>1.43904930815627</v>
      </c>
      <c r="I327" s="13">
        <f t="shared" si="14"/>
        <v>0.68475730625616</v>
      </c>
      <c r="J327" s="13">
        <f t="shared" si="15"/>
        <v>0.00038030388181528997</v>
      </c>
      <c r="K327" s="13"/>
    </row>
    <row r="328" spans="1:11" ht="12.75">
      <c r="A328" s="11">
        <v>615</v>
      </c>
      <c r="B328" s="1">
        <v>0.9384</v>
      </c>
      <c r="C328" s="1">
        <v>0.4412</v>
      </c>
      <c r="D328" s="1">
        <v>0.00024</v>
      </c>
      <c r="E328">
        <v>88.6489</v>
      </c>
      <c r="F328">
        <v>0.017</v>
      </c>
      <c r="G328" s="13">
        <f t="shared" si="12"/>
        <v>39.11189468</v>
      </c>
      <c r="H328" s="13">
        <f t="shared" si="13"/>
        <v>1.41419817192</v>
      </c>
      <c r="I328" s="13">
        <f t="shared" si="14"/>
        <v>0.6649022095599999</v>
      </c>
      <c r="J328" s="13">
        <f t="shared" si="15"/>
        <v>0.000361687512</v>
      </c>
      <c r="K328" s="13"/>
    </row>
    <row r="329" spans="1:11" ht="12.75">
      <c r="A329" s="11">
        <v>616</v>
      </c>
      <c r="B329" s="1">
        <v>0.923194</v>
      </c>
      <c r="C329" s="1">
        <v>0.42908</v>
      </c>
      <c r="D329" s="1">
        <v>0.0002295467</v>
      </c>
      <c r="E329">
        <v>88.4589</v>
      </c>
      <c r="F329">
        <v>0.017</v>
      </c>
      <c r="G329" s="13">
        <f t="shared" si="12"/>
        <v>37.955944812</v>
      </c>
      <c r="H329" s="13">
        <f t="shared" si="13"/>
        <v>1.3883003373522</v>
      </c>
      <c r="I329" s="13">
        <f t="shared" si="14"/>
        <v>0.645251061804</v>
      </c>
      <c r="J329" s="13">
        <f t="shared" si="15"/>
        <v>0.00034519262587071005</v>
      </c>
      <c r="K329" s="13"/>
    </row>
    <row r="330" spans="1:11" ht="12.75">
      <c r="A330" s="11">
        <v>617</v>
      </c>
      <c r="B330" s="1">
        <v>0.907244</v>
      </c>
      <c r="C330" s="1">
        <v>0.417036</v>
      </c>
      <c r="D330" s="1">
        <v>0.00022064</v>
      </c>
      <c r="E330">
        <v>88.2688</v>
      </c>
      <c r="F330">
        <v>0.017</v>
      </c>
      <c r="G330" s="13">
        <f aca="true" t="shared" si="16" ref="G330:G393">C330*E330</f>
        <v>36.8112672768</v>
      </c>
      <c r="H330" s="13">
        <f aca="true" t="shared" si="17" ref="H330:H393">E330*F330*B330</f>
        <v>1.3613827661824003</v>
      </c>
      <c r="I330" s="13">
        <f aca="true" t="shared" si="18" ref="I330:I393">E330*F330*C330</f>
        <v>0.6257915437056001</v>
      </c>
      <c r="J330" s="13">
        <f aca="true" t="shared" si="19" ref="J330:J393">E330*F330*D330</f>
        <v>0.000331085676544</v>
      </c>
      <c r="K330" s="13"/>
    </row>
    <row r="331" spans="1:11" ht="12.75">
      <c r="A331" s="11">
        <v>618</v>
      </c>
      <c r="B331" s="1">
        <v>0.890502</v>
      </c>
      <c r="C331" s="1">
        <v>0.405032</v>
      </c>
      <c r="D331" s="1">
        <v>0.00021196</v>
      </c>
      <c r="E331">
        <v>88.0788</v>
      </c>
      <c r="F331">
        <v>0.017</v>
      </c>
      <c r="G331" s="13">
        <f t="shared" si="16"/>
        <v>35.6747325216</v>
      </c>
      <c r="H331" s="13">
        <f t="shared" si="17"/>
        <v>1.3333839084792</v>
      </c>
      <c r="I331" s="13">
        <f t="shared" si="18"/>
        <v>0.6064704528672</v>
      </c>
      <c r="J331" s="13">
        <f t="shared" si="19"/>
        <v>0.00031737610161600003</v>
      </c>
      <c r="K331" s="13"/>
    </row>
    <row r="332" spans="1:11" ht="12.75">
      <c r="A332" s="11">
        <v>619</v>
      </c>
      <c r="B332" s="1">
        <v>0.87292</v>
      </c>
      <c r="C332" s="1">
        <v>0.393032</v>
      </c>
      <c r="D332" s="1">
        <v>0.0002021867</v>
      </c>
      <c r="E332">
        <v>87.8887</v>
      </c>
      <c r="F332">
        <v>0.017</v>
      </c>
      <c r="G332" s="13">
        <f t="shared" si="16"/>
        <v>34.5430715384</v>
      </c>
      <c r="H332" s="13">
        <f t="shared" si="17"/>
        <v>1.3042366680680002</v>
      </c>
      <c r="I332" s="13">
        <f t="shared" si="18"/>
        <v>0.5872322161528001</v>
      </c>
      <c r="J332" s="13">
        <f t="shared" si="19"/>
        <v>0.00030208874574493005</v>
      </c>
      <c r="K332" s="13"/>
    </row>
    <row r="333" spans="1:11" ht="12.75">
      <c r="A333" s="11">
        <v>620</v>
      </c>
      <c r="B333" s="1">
        <v>0.8544499</v>
      </c>
      <c r="C333" s="1">
        <v>0.381</v>
      </c>
      <c r="D333" s="1">
        <v>0.00019</v>
      </c>
      <c r="E333">
        <v>87.6987</v>
      </c>
      <c r="F333">
        <v>0.017</v>
      </c>
      <c r="G333" s="13">
        <f t="shared" si="16"/>
        <v>33.4132047</v>
      </c>
      <c r="H333" s="13">
        <f t="shared" si="17"/>
        <v>1.2738804725672102</v>
      </c>
      <c r="I333" s="13">
        <f t="shared" si="18"/>
        <v>0.5680244799</v>
      </c>
      <c r="J333" s="13">
        <f t="shared" si="19"/>
        <v>0.000283266801</v>
      </c>
      <c r="K333" s="13"/>
    </row>
    <row r="334" spans="1:11" ht="12.75">
      <c r="A334" s="11">
        <v>621</v>
      </c>
      <c r="B334" s="1">
        <v>0.835084</v>
      </c>
      <c r="C334" s="1">
        <v>0.3689184</v>
      </c>
      <c r="D334" s="1">
        <v>0.0001742133</v>
      </c>
      <c r="E334">
        <v>87.2577</v>
      </c>
      <c r="F334">
        <v>0.017</v>
      </c>
      <c r="G334" s="13">
        <f t="shared" si="16"/>
        <v>32.190971071679996</v>
      </c>
      <c r="H334" s="13">
        <f t="shared" si="17"/>
        <v>1.2387476554956</v>
      </c>
      <c r="I334" s="13">
        <f t="shared" si="18"/>
        <v>0.54724650821856</v>
      </c>
      <c r="J334" s="13">
        <f t="shared" si="19"/>
        <v>0.00025842468174597</v>
      </c>
      <c r="K334" s="13"/>
    </row>
    <row r="335" spans="1:11" ht="12.75">
      <c r="A335" s="11">
        <v>622</v>
      </c>
      <c r="B335" s="1">
        <v>0.814946</v>
      </c>
      <c r="C335" s="1">
        <v>0.3568272</v>
      </c>
      <c r="D335" s="1">
        <v>0.00015564</v>
      </c>
      <c r="E335">
        <v>86.8167</v>
      </c>
      <c r="F335">
        <v>0.017</v>
      </c>
      <c r="G335" s="13">
        <f t="shared" si="16"/>
        <v>30.97855997424</v>
      </c>
      <c r="H335" s="13">
        <f t="shared" si="17"/>
        <v>1.2027656807694</v>
      </c>
      <c r="I335" s="13">
        <f t="shared" si="18"/>
        <v>0.5266355195620801</v>
      </c>
      <c r="J335" s="13">
        <f t="shared" si="19"/>
        <v>0.00022970657019600002</v>
      </c>
      <c r="K335" s="13"/>
    </row>
    <row r="336" spans="1:11" ht="12.75">
      <c r="A336" s="11">
        <v>623</v>
      </c>
      <c r="B336" s="1">
        <v>0.794186</v>
      </c>
      <c r="C336" s="1">
        <v>0.3447768</v>
      </c>
      <c r="D336" s="1">
        <v>0.00013596</v>
      </c>
      <c r="E336">
        <v>86.3757</v>
      </c>
      <c r="F336">
        <v>0.017</v>
      </c>
      <c r="G336" s="13">
        <f t="shared" si="16"/>
        <v>29.780337443759997</v>
      </c>
      <c r="H336" s="13">
        <f t="shared" si="17"/>
        <v>1.1661723185633999</v>
      </c>
      <c r="I336" s="13">
        <f t="shared" si="18"/>
        <v>0.50626573654392</v>
      </c>
      <c r="J336" s="13">
        <f t="shared" si="19"/>
        <v>0.000199641882924</v>
      </c>
      <c r="K336" s="13"/>
    </row>
    <row r="337" spans="1:11" ht="12.75">
      <c r="A337" s="11">
        <v>624</v>
      </c>
      <c r="B337" s="1">
        <v>0.772954</v>
      </c>
      <c r="C337" s="1">
        <v>0.3328176</v>
      </c>
      <c r="D337" s="1">
        <v>0.0001168533</v>
      </c>
      <c r="E337">
        <v>85.9347</v>
      </c>
      <c r="F337">
        <v>0.017</v>
      </c>
      <c r="G337" s="13">
        <f t="shared" si="16"/>
        <v>28.60058061072</v>
      </c>
      <c r="H337" s="13">
        <f t="shared" si="17"/>
        <v>1.1292006917646003</v>
      </c>
      <c r="I337" s="13">
        <f t="shared" si="18"/>
        <v>0.48620987038224006</v>
      </c>
      <c r="J337" s="13">
        <f t="shared" si="19"/>
        <v>0.00017070980575167</v>
      </c>
      <c r="K337" s="13"/>
    </row>
    <row r="338" spans="1:11" ht="12.75">
      <c r="A338" s="11">
        <v>625</v>
      </c>
      <c r="B338" s="1">
        <v>0.7514</v>
      </c>
      <c r="C338" s="1">
        <v>0.321</v>
      </c>
      <c r="D338" s="1">
        <v>0.0001</v>
      </c>
      <c r="E338">
        <v>85.4936</v>
      </c>
      <c r="F338">
        <v>0.017</v>
      </c>
      <c r="G338" s="13">
        <f t="shared" si="16"/>
        <v>27.4434456</v>
      </c>
      <c r="H338" s="13">
        <f t="shared" si="17"/>
        <v>1.09207814768</v>
      </c>
      <c r="I338" s="13">
        <f t="shared" si="18"/>
        <v>0.4665385752000001</v>
      </c>
      <c r="J338" s="13">
        <f t="shared" si="19"/>
        <v>0.00014533912000000003</v>
      </c>
      <c r="K338" s="13"/>
    </row>
    <row r="339" spans="1:11" ht="12.75">
      <c r="A339" s="11">
        <v>626</v>
      </c>
      <c r="B339" s="1">
        <v>0.7295836</v>
      </c>
      <c r="C339" s="1">
        <v>0.3093381</v>
      </c>
      <c r="D339" s="1">
        <v>8.613333E-05</v>
      </c>
      <c r="E339">
        <v>85.0526</v>
      </c>
      <c r="F339">
        <v>0.017</v>
      </c>
      <c r="G339" s="13">
        <f t="shared" si="16"/>
        <v>26.31000968406</v>
      </c>
      <c r="H339" s="13">
        <f t="shared" si="17"/>
        <v>1.0549006956551201</v>
      </c>
      <c r="I339" s="13">
        <f t="shared" si="18"/>
        <v>0.44727016462902003</v>
      </c>
      <c r="J339" s="13">
        <f t="shared" si="19"/>
        <v>0.00012453968227368602</v>
      </c>
      <c r="K339" s="13"/>
    </row>
    <row r="340" spans="1:11" ht="12.75">
      <c r="A340" s="11">
        <v>627</v>
      </c>
      <c r="B340" s="1">
        <v>0.7075888</v>
      </c>
      <c r="C340" s="1">
        <v>0.2978504</v>
      </c>
      <c r="D340" s="1">
        <v>7.46E-05</v>
      </c>
      <c r="E340">
        <v>84.6116</v>
      </c>
      <c r="F340">
        <v>0.017</v>
      </c>
      <c r="G340" s="13">
        <f t="shared" si="16"/>
        <v>25.20159890464</v>
      </c>
      <c r="H340" s="13">
        <f t="shared" si="17"/>
        <v>1.01779374867136</v>
      </c>
      <c r="I340" s="13">
        <f t="shared" si="18"/>
        <v>0.42842718137888003</v>
      </c>
      <c r="J340" s="13">
        <f t="shared" si="19"/>
        <v>0.00010730443112</v>
      </c>
      <c r="K340" s="13"/>
    </row>
    <row r="341" spans="1:11" ht="12.75">
      <c r="A341" s="11">
        <v>628</v>
      </c>
      <c r="B341" s="1">
        <v>0.6856022</v>
      </c>
      <c r="C341" s="1">
        <v>0.2865936</v>
      </c>
      <c r="D341" s="1">
        <v>6.5E-05</v>
      </c>
      <c r="E341">
        <v>84.1706</v>
      </c>
      <c r="F341">
        <v>0.017</v>
      </c>
      <c r="G341" s="13">
        <f t="shared" si="16"/>
        <v>24.12275526816</v>
      </c>
      <c r="H341" s="13">
        <f t="shared" si="17"/>
        <v>0.98102832510044</v>
      </c>
      <c r="I341" s="13">
        <f t="shared" si="18"/>
        <v>0.41008683955872</v>
      </c>
      <c r="J341" s="13">
        <f t="shared" si="19"/>
        <v>9.300851299999998E-05</v>
      </c>
      <c r="K341" s="13"/>
    </row>
    <row r="342" spans="1:11" ht="12.75">
      <c r="A342" s="11">
        <v>629</v>
      </c>
      <c r="B342" s="1">
        <v>0.6638104</v>
      </c>
      <c r="C342" s="1">
        <v>0.2756245</v>
      </c>
      <c r="D342" s="1">
        <v>5.693333E-05</v>
      </c>
      <c r="E342">
        <v>83.7296</v>
      </c>
      <c r="F342">
        <v>0.017</v>
      </c>
      <c r="G342" s="13">
        <f t="shared" si="16"/>
        <v>23.0779291352</v>
      </c>
      <c r="H342" s="13">
        <f t="shared" si="17"/>
        <v>0.9448698475532801</v>
      </c>
      <c r="I342" s="13">
        <f t="shared" si="18"/>
        <v>0.39232479529840003</v>
      </c>
      <c r="J342" s="13">
        <f t="shared" si="19"/>
        <v>8.1039084108656E-05</v>
      </c>
      <c r="K342" s="13"/>
    </row>
    <row r="343" spans="1:11" ht="12.75">
      <c r="A343" s="11">
        <v>630</v>
      </c>
      <c r="B343" s="1">
        <v>0.6424</v>
      </c>
      <c r="C343" s="1">
        <v>0.265</v>
      </c>
      <c r="D343" s="1">
        <v>4.999999E-05</v>
      </c>
      <c r="E343">
        <v>83.2886</v>
      </c>
      <c r="F343">
        <v>0.017</v>
      </c>
      <c r="G343" s="13">
        <f t="shared" si="16"/>
        <v>22.071479</v>
      </c>
      <c r="H343" s="13">
        <f t="shared" si="17"/>
        <v>0.90957814288</v>
      </c>
      <c r="I343" s="13">
        <f t="shared" si="18"/>
        <v>0.3752151430000001</v>
      </c>
      <c r="J343" s="13">
        <f t="shared" si="19"/>
        <v>7.079529584093801E-05</v>
      </c>
      <c r="K343" s="13"/>
    </row>
    <row r="344" spans="1:11" ht="12.75">
      <c r="A344" s="11">
        <v>631</v>
      </c>
      <c r="B344" s="1">
        <v>0.6215149</v>
      </c>
      <c r="C344" s="1">
        <v>0.2547632</v>
      </c>
      <c r="D344" s="1">
        <v>4.416E-05</v>
      </c>
      <c r="E344">
        <v>83.3297</v>
      </c>
      <c r="F344">
        <v>0.017</v>
      </c>
      <c r="G344" s="13">
        <f t="shared" si="16"/>
        <v>21.229341027040004</v>
      </c>
      <c r="H344" s="13">
        <f t="shared" si="17"/>
        <v>0.88044105276301</v>
      </c>
      <c r="I344" s="13">
        <f t="shared" si="18"/>
        <v>0.36089879745968007</v>
      </c>
      <c r="J344" s="13">
        <f t="shared" si="19"/>
        <v>6.2557272384E-05</v>
      </c>
      <c r="K344" s="13"/>
    </row>
    <row r="345" spans="1:11" ht="12.75">
      <c r="A345" s="11">
        <v>632</v>
      </c>
      <c r="B345" s="1">
        <v>0.6011138</v>
      </c>
      <c r="C345" s="1">
        <v>0.2448896</v>
      </c>
      <c r="D345" s="1">
        <v>3.948E-05</v>
      </c>
      <c r="E345">
        <v>83.3707</v>
      </c>
      <c r="F345">
        <v>0.017</v>
      </c>
      <c r="G345" s="13">
        <f t="shared" si="16"/>
        <v>20.41661737472</v>
      </c>
      <c r="H345" s="13">
        <f t="shared" si="17"/>
        <v>0.85195973085622</v>
      </c>
      <c r="I345" s="13">
        <f t="shared" si="18"/>
        <v>0.34708249537024</v>
      </c>
      <c r="J345" s="13">
        <f t="shared" si="19"/>
        <v>5.5955079012E-05</v>
      </c>
      <c r="K345" s="13"/>
    </row>
    <row r="346" spans="1:11" ht="12.75">
      <c r="A346" s="11">
        <v>633</v>
      </c>
      <c r="B346" s="1">
        <v>0.5811052</v>
      </c>
      <c r="C346" s="1">
        <v>0.2353344</v>
      </c>
      <c r="D346" s="1">
        <v>3.572E-05</v>
      </c>
      <c r="E346">
        <v>83.4118</v>
      </c>
      <c r="F346">
        <v>0.017</v>
      </c>
      <c r="G346" s="13">
        <f t="shared" si="16"/>
        <v>19.62966590592</v>
      </c>
      <c r="H346" s="13">
        <f t="shared" si="17"/>
        <v>0.82400752226312</v>
      </c>
      <c r="I346" s="13">
        <f t="shared" si="18"/>
        <v>0.33370432040064</v>
      </c>
      <c r="J346" s="13">
        <f t="shared" si="19"/>
        <v>5.0650981432E-05</v>
      </c>
      <c r="K346" s="13"/>
    </row>
    <row r="347" spans="1:11" ht="12.75">
      <c r="A347" s="11">
        <v>634</v>
      </c>
      <c r="B347" s="1">
        <v>0.5613977</v>
      </c>
      <c r="C347" s="1">
        <v>0.2260528</v>
      </c>
      <c r="D347" s="1">
        <v>3.264E-05</v>
      </c>
      <c r="E347">
        <v>83.4528</v>
      </c>
      <c r="F347">
        <v>0.017</v>
      </c>
      <c r="G347" s="13">
        <f t="shared" si="16"/>
        <v>18.86473910784</v>
      </c>
      <c r="H347" s="13">
        <f t="shared" si="17"/>
        <v>0.79645356963552</v>
      </c>
      <c r="I347" s="13">
        <f t="shared" si="18"/>
        <v>0.32070056483328</v>
      </c>
      <c r="J347" s="13">
        <f t="shared" si="19"/>
        <v>4.6306289664E-05</v>
      </c>
      <c r="K347" s="13"/>
    </row>
    <row r="348" spans="1:11" ht="12.75">
      <c r="A348" s="11">
        <v>635</v>
      </c>
      <c r="B348" s="1">
        <v>0.5419</v>
      </c>
      <c r="C348" s="1">
        <v>0.217</v>
      </c>
      <c r="D348" s="1">
        <v>3E-05</v>
      </c>
      <c r="E348">
        <v>83.4939</v>
      </c>
      <c r="F348">
        <v>0.017</v>
      </c>
      <c r="G348" s="13">
        <f t="shared" si="16"/>
        <v>18.1181763</v>
      </c>
      <c r="H348" s="13">
        <f t="shared" si="17"/>
        <v>0.7691708549700002</v>
      </c>
      <c r="I348" s="13">
        <f t="shared" si="18"/>
        <v>0.3080089971</v>
      </c>
      <c r="J348" s="13">
        <f t="shared" si="19"/>
        <v>4.2581889E-05</v>
      </c>
      <c r="K348" s="13"/>
    </row>
    <row r="349" spans="1:11" ht="12.75">
      <c r="A349" s="11">
        <v>636</v>
      </c>
      <c r="B349" s="1">
        <v>0.5225995</v>
      </c>
      <c r="C349" s="1">
        <v>0.2081616</v>
      </c>
      <c r="D349" s="1">
        <v>2.765333E-05</v>
      </c>
      <c r="E349">
        <v>83.535</v>
      </c>
      <c r="F349">
        <v>0.017</v>
      </c>
      <c r="G349" s="13">
        <f t="shared" si="16"/>
        <v>17.388779256</v>
      </c>
      <c r="H349" s="13">
        <f t="shared" si="17"/>
        <v>0.7421409369525</v>
      </c>
      <c r="I349" s="13">
        <f t="shared" si="18"/>
        <v>0.295609247352</v>
      </c>
      <c r="J349" s="13">
        <f t="shared" si="19"/>
        <v>3.9270355666350004E-05</v>
      </c>
      <c r="K349" s="13"/>
    </row>
    <row r="350" spans="1:11" ht="12.75">
      <c r="A350" s="11">
        <v>637</v>
      </c>
      <c r="B350" s="1">
        <v>0.5035464</v>
      </c>
      <c r="C350" s="1">
        <v>0.1995488</v>
      </c>
      <c r="D350" s="1">
        <v>2.556E-05</v>
      </c>
      <c r="E350">
        <v>83.576</v>
      </c>
      <c r="F350">
        <v>0.017</v>
      </c>
      <c r="G350" s="13">
        <f t="shared" si="16"/>
        <v>16.6774905088</v>
      </c>
      <c r="H350" s="13">
        <f t="shared" si="17"/>
        <v>0.7154346967488</v>
      </c>
      <c r="I350" s="13">
        <f t="shared" si="18"/>
        <v>0.2835173386496</v>
      </c>
      <c r="J350" s="13">
        <f t="shared" si="19"/>
        <v>3.631544352E-05</v>
      </c>
      <c r="K350" s="13"/>
    </row>
    <row r="351" spans="1:11" ht="12.75">
      <c r="A351" s="11">
        <v>638</v>
      </c>
      <c r="B351" s="1">
        <v>0.4847436</v>
      </c>
      <c r="C351" s="1">
        <v>0.1911552</v>
      </c>
      <c r="D351" s="1">
        <v>2.364E-05</v>
      </c>
      <c r="E351">
        <v>83.6171</v>
      </c>
      <c r="F351">
        <v>0.017</v>
      </c>
      <c r="G351" s="13">
        <f t="shared" si="16"/>
        <v>15.983843473919999</v>
      </c>
      <c r="H351" s="13">
        <f t="shared" si="17"/>
        <v>0.6890585192845199</v>
      </c>
      <c r="I351" s="13">
        <f t="shared" si="18"/>
        <v>0.27172533905664</v>
      </c>
      <c r="J351" s="13">
        <f t="shared" si="19"/>
        <v>3.3604040147999995E-05</v>
      </c>
      <c r="K351" s="13"/>
    </row>
    <row r="352" spans="1:11" ht="12.75">
      <c r="A352" s="11">
        <v>639</v>
      </c>
      <c r="B352" s="1">
        <v>0.4661939</v>
      </c>
      <c r="C352" s="1">
        <v>0.1829744</v>
      </c>
      <c r="D352" s="1">
        <v>2.181333E-05</v>
      </c>
      <c r="E352">
        <v>83.6581</v>
      </c>
      <c r="F352">
        <v>0.017</v>
      </c>
      <c r="G352" s="13">
        <f t="shared" si="16"/>
        <v>15.30729065264</v>
      </c>
      <c r="H352" s="13">
        <f t="shared" si="17"/>
        <v>0.6630152303950301</v>
      </c>
      <c r="I352" s="13">
        <f t="shared" si="18"/>
        <v>0.26022394109488006</v>
      </c>
      <c r="J352" s="13">
        <f t="shared" si="19"/>
        <v>3.1022649622041004E-05</v>
      </c>
      <c r="K352" s="13"/>
    </row>
    <row r="353" spans="1:11" ht="12.75">
      <c r="A353" s="11">
        <v>640</v>
      </c>
      <c r="B353" s="1">
        <v>0.4479</v>
      </c>
      <c r="C353" s="1">
        <v>0.175</v>
      </c>
      <c r="D353" s="1">
        <v>2E-05</v>
      </c>
      <c r="E353">
        <v>83.6992</v>
      </c>
      <c r="F353">
        <v>0.017</v>
      </c>
      <c r="G353" s="13">
        <f t="shared" si="16"/>
        <v>14.647359999999999</v>
      </c>
      <c r="H353" s="13">
        <f t="shared" si="17"/>
        <v>0.63731081856</v>
      </c>
      <c r="I353" s="13">
        <f t="shared" si="18"/>
        <v>0.24900512</v>
      </c>
      <c r="J353" s="13">
        <f t="shared" si="19"/>
        <v>2.8457728000000004E-05</v>
      </c>
      <c r="K353" s="13"/>
    </row>
    <row r="354" spans="1:11" ht="12.75">
      <c r="A354" s="11">
        <v>641</v>
      </c>
      <c r="B354" s="1">
        <v>0.4298613</v>
      </c>
      <c r="C354" s="1">
        <v>0.1672235</v>
      </c>
      <c r="D354" s="1">
        <v>1.813333E-05</v>
      </c>
      <c r="E354">
        <v>83.332</v>
      </c>
      <c r="F354">
        <v>0.017</v>
      </c>
      <c r="G354" s="13">
        <f t="shared" si="16"/>
        <v>13.935068701999999</v>
      </c>
      <c r="H354" s="13">
        <f t="shared" si="17"/>
        <v>0.6089604314772</v>
      </c>
      <c r="I354" s="13">
        <f t="shared" si="18"/>
        <v>0.236896167934</v>
      </c>
      <c r="J354" s="13">
        <f t="shared" si="19"/>
        <v>2.5688473144520002E-05</v>
      </c>
      <c r="K354" s="13"/>
    </row>
    <row r="355" spans="1:11" ht="12.75">
      <c r="A355" s="11">
        <v>642</v>
      </c>
      <c r="B355" s="1">
        <v>0.412098</v>
      </c>
      <c r="C355" s="1">
        <v>0.1596464</v>
      </c>
      <c r="D355" s="1">
        <v>1.62E-05</v>
      </c>
      <c r="E355">
        <v>82.9647</v>
      </c>
      <c r="F355">
        <v>0.017</v>
      </c>
      <c r="G355" s="13">
        <f t="shared" si="16"/>
        <v>13.245015682079998</v>
      </c>
      <c r="H355" s="13">
        <f t="shared" si="17"/>
        <v>0.5812229779902001</v>
      </c>
      <c r="I355" s="13">
        <f t="shared" si="18"/>
        <v>0.22516526659536</v>
      </c>
      <c r="J355" s="13">
        <f t="shared" si="19"/>
        <v>2.2848478380000003E-05</v>
      </c>
      <c r="K355" s="13"/>
    </row>
    <row r="356" spans="1:11" ht="12.75">
      <c r="A356" s="11">
        <v>643</v>
      </c>
      <c r="B356" s="1">
        <v>0.394644</v>
      </c>
      <c r="C356" s="1">
        <v>0.1522776</v>
      </c>
      <c r="D356" s="1">
        <v>1.42E-05</v>
      </c>
      <c r="E356">
        <v>82.5975</v>
      </c>
      <c r="F356">
        <v>0.017</v>
      </c>
      <c r="G356" s="13">
        <f t="shared" si="16"/>
        <v>12.577749066</v>
      </c>
      <c r="H356" s="13">
        <f t="shared" si="17"/>
        <v>0.55414233243</v>
      </c>
      <c r="I356" s="13">
        <f t="shared" si="18"/>
        <v>0.213821734122</v>
      </c>
      <c r="J356" s="13">
        <f t="shared" si="19"/>
        <v>1.99390365E-05</v>
      </c>
      <c r="K356" s="13"/>
    </row>
    <row r="357" spans="1:11" ht="12.75">
      <c r="A357" s="11">
        <v>644</v>
      </c>
      <c r="B357" s="1">
        <v>0.3775333</v>
      </c>
      <c r="C357" s="1">
        <v>0.1451259</v>
      </c>
      <c r="D357" s="1">
        <v>1.213333E-05</v>
      </c>
      <c r="E357">
        <v>82.2302</v>
      </c>
      <c r="F357">
        <v>0.017</v>
      </c>
      <c r="G357" s="13">
        <f t="shared" si="16"/>
        <v>11.933731782179999</v>
      </c>
      <c r="H357" s="13">
        <f t="shared" si="17"/>
        <v>0.52775885901622</v>
      </c>
      <c r="I357" s="13">
        <f t="shared" si="18"/>
        <v>0.20287344029706</v>
      </c>
      <c r="J357" s="13">
        <f t="shared" si="19"/>
        <v>1.6961344593622E-05</v>
      </c>
      <c r="K357" s="13"/>
    </row>
    <row r="358" spans="1:11" ht="12.75">
      <c r="A358" s="11">
        <v>645</v>
      </c>
      <c r="B358" s="1">
        <v>0.3608</v>
      </c>
      <c r="C358" s="1">
        <v>0.1382</v>
      </c>
      <c r="D358" s="1">
        <v>1E-05</v>
      </c>
      <c r="E358">
        <v>81.863</v>
      </c>
      <c r="F358">
        <v>0.017</v>
      </c>
      <c r="G358" s="13">
        <f t="shared" si="16"/>
        <v>11.3134666</v>
      </c>
      <c r="H358" s="13">
        <f t="shared" si="17"/>
        <v>0.5021148968000001</v>
      </c>
      <c r="I358" s="13">
        <f t="shared" si="18"/>
        <v>0.1923289322</v>
      </c>
      <c r="J358" s="13">
        <f t="shared" si="19"/>
        <v>1.3916710000000002E-05</v>
      </c>
      <c r="K358" s="13"/>
    </row>
    <row r="359" spans="1:11" ht="12.75">
      <c r="A359" s="11">
        <v>646</v>
      </c>
      <c r="B359" s="1">
        <v>0.3444563</v>
      </c>
      <c r="C359" s="1">
        <v>0.1315003</v>
      </c>
      <c r="D359" s="1">
        <v>7.733333E-06</v>
      </c>
      <c r="E359">
        <v>81.4958</v>
      </c>
      <c r="F359">
        <v>0.017</v>
      </c>
      <c r="G359" s="13">
        <f t="shared" si="16"/>
        <v>10.716722148739999</v>
      </c>
      <c r="H359" s="13">
        <f t="shared" si="17"/>
        <v>0.47721960947018005</v>
      </c>
      <c r="I359" s="13">
        <f t="shared" si="18"/>
        <v>0.18218427652858002</v>
      </c>
      <c r="J359" s="13">
        <f t="shared" si="19"/>
        <v>1.0713980711523801E-05</v>
      </c>
      <c r="K359" s="13"/>
    </row>
    <row r="360" spans="1:11" ht="12.75">
      <c r="A360" s="11">
        <v>647</v>
      </c>
      <c r="B360" s="1">
        <v>0.3285168</v>
      </c>
      <c r="C360" s="1">
        <v>0.1250248</v>
      </c>
      <c r="D360" s="1">
        <v>5.4E-06</v>
      </c>
      <c r="E360">
        <v>81.1285</v>
      </c>
      <c r="F360">
        <v>0.017</v>
      </c>
      <c r="G360" s="13">
        <f t="shared" si="16"/>
        <v>10.1430744868</v>
      </c>
      <c r="H360" s="13">
        <f t="shared" si="17"/>
        <v>0.4530852785496</v>
      </c>
      <c r="I360" s="13">
        <f t="shared" si="18"/>
        <v>0.1724322662756</v>
      </c>
      <c r="J360" s="13">
        <f t="shared" si="19"/>
        <v>7.4475963E-06</v>
      </c>
      <c r="K360" s="13"/>
    </row>
    <row r="361" spans="1:11" ht="12.75">
      <c r="A361" s="11">
        <v>648</v>
      </c>
      <c r="B361" s="1">
        <v>0.3130192</v>
      </c>
      <c r="C361" s="1">
        <v>0.1187792</v>
      </c>
      <c r="D361" s="1">
        <v>3.2E-06</v>
      </c>
      <c r="E361">
        <v>80.7613</v>
      </c>
      <c r="F361">
        <v>0.017</v>
      </c>
      <c r="G361" s="13">
        <f t="shared" si="16"/>
        <v>9.59276260496</v>
      </c>
      <c r="H361" s="13">
        <f t="shared" si="17"/>
        <v>0.42975723778832003</v>
      </c>
      <c r="I361" s="13">
        <f t="shared" si="18"/>
        <v>0.16307696428432003</v>
      </c>
      <c r="J361" s="13">
        <f t="shared" si="19"/>
        <v>4.39341472E-06</v>
      </c>
      <c r="K361" s="13"/>
    </row>
    <row r="362" spans="1:11" ht="12.75">
      <c r="A362" s="11">
        <v>649</v>
      </c>
      <c r="B362" s="1">
        <v>0.2980011</v>
      </c>
      <c r="C362" s="1">
        <v>0.1127691</v>
      </c>
      <c r="D362" s="1">
        <v>1.333333E-06</v>
      </c>
      <c r="E362">
        <v>80.394</v>
      </c>
      <c r="F362">
        <v>0.017</v>
      </c>
      <c r="G362" s="13">
        <f t="shared" si="16"/>
        <v>9.0659590254</v>
      </c>
      <c r="H362" s="13">
        <f t="shared" si="17"/>
        <v>0.4072775073678001</v>
      </c>
      <c r="I362" s="13">
        <f t="shared" si="18"/>
        <v>0.15412130343180003</v>
      </c>
      <c r="J362" s="13">
        <f t="shared" si="19"/>
        <v>1.8222635444340004E-06</v>
      </c>
      <c r="K362" s="13"/>
    </row>
    <row r="363" spans="1:11" ht="12.75">
      <c r="A363" s="11">
        <v>650</v>
      </c>
      <c r="B363" s="1">
        <v>0.2835</v>
      </c>
      <c r="C363" s="1">
        <v>0.107</v>
      </c>
      <c r="E363">
        <v>80.0268</v>
      </c>
      <c r="F363">
        <v>0.017</v>
      </c>
      <c r="G363" s="13">
        <f t="shared" si="16"/>
        <v>8.562867599999999</v>
      </c>
      <c r="H363" s="13">
        <f t="shared" si="17"/>
        <v>0.38568916259999997</v>
      </c>
      <c r="I363" s="13">
        <f t="shared" si="18"/>
        <v>0.1455687492</v>
      </c>
      <c r="J363" s="13">
        <f t="shared" si="19"/>
        <v>0</v>
      </c>
      <c r="K363" s="13"/>
    </row>
    <row r="364" spans="1:11" ht="12.75">
      <c r="A364" s="11">
        <v>651</v>
      </c>
      <c r="B364" s="1">
        <v>0.2695448</v>
      </c>
      <c r="C364" s="1">
        <v>0.1014762</v>
      </c>
      <c r="E364">
        <v>80.0456</v>
      </c>
      <c r="F364">
        <v>0.017</v>
      </c>
      <c r="G364" s="13">
        <f t="shared" si="16"/>
        <v>8.12272331472</v>
      </c>
      <c r="H364" s="13">
        <f t="shared" si="17"/>
        <v>0.36678987912895994</v>
      </c>
      <c r="I364" s="13">
        <f t="shared" si="18"/>
        <v>0.13808629635024</v>
      </c>
      <c r="J364" s="13">
        <f t="shared" si="19"/>
        <v>0</v>
      </c>
      <c r="K364" s="13"/>
    </row>
    <row r="365" spans="1:11" ht="12.75">
      <c r="A365" s="11">
        <v>652</v>
      </c>
      <c r="B365" s="1">
        <v>0.2561184</v>
      </c>
      <c r="C365" s="1">
        <v>0.09618864</v>
      </c>
      <c r="E365">
        <v>80.0644</v>
      </c>
      <c r="F365">
        <v>0.017</v>
      </c>
      <c r="G365" s="13">
        <f t="shared" si="16"/>
        <v>7.701285748416001</v>
      </c>
      <c r="H365" s="13">
        <f t="shared" si="17"/>
        <v>0.34860142242432013</v>
      </c>
      <c r="I365" s="13">
        <f t="shared" si="18"/>
        <v>0.13092185772307202</v>
      </c>
      <c r="J365" s="13">
        <f t="shared" si="19"/>
        <v>0</v>
      </c>
      <c r="K365" s="13"/>
    </row>
    <row r="366" spans="1:11" ht="12.75">
      <c r="A366" s="11">
        <v>653</v>
      </c>
      <c r="B366" s="1">
        <v>0.2431896</v>
      </c>
      <c r="C366" s="1">
        <v>0.09112296</v>
      </c>
      <c r="E366">
        <v>80.0831</v>
      </c>
      <c r="F366">
        <v>0.017</v>
      </c>
      <c r="G366" s="13">
        <f t="shared" si="16"/>
        <v>7.297409117976001</v>
      </c>
      <c r="H366" s="13">
        <f t="shared" si="17"/>
        <v>0.33108140994792</v>
      </c>
      <c r="I366" s="13">
        <f t="shared" si="18"/>
        <v>0.12405595500559201</v>
      </c>
      <c r="J366" s="13">
        <f t="shared" si="19"/>
        <v>0</v>
      </c>
      <c r="K366" s="13"/>
    </row>
    <row r="367" spans="1:11" ht="12.75">
      <c r="A367" s="11">
        <v>654</v>
      </c>
      <c r="B367" s="1">
        <v>0.2307272</v>
      </c>
      <c r="C367" s="1">
        <v>0.08626485</v>
      </c>
      <c r="E367">
        <v>80.1019</v>
      </c>
      <c r="F367">
        <v>0.017</v>
      </c>
      <c r="G367" s="13">
        <f t="shared" si="16"/>
        <v>6.909978388215</v>
      </c>
      <c r="H367" s="13">
        <f t="shared" si="17"/>
        <v>0.31418868072856004</v>
      </c>
      <c r="I367" s="13">
        <f t="shared" si="18"/>
        <v>0.11746963259965501</v>
      </c>
      <c r="J367" s="13">
        <f t="shared" si="19"/>
        <v>0</v>
      </c>
      <c r="K367" s="13"/>
    </row>
    <row r="368" spans="1:11" ht="12.75">
      <c r="A368" s="11">
        <v>655</v>
      </c>
      <c r="B368" s="1">
        <v>0.2187</v>
      </c>
      <c r="C368" s="1">
        <v>0.0816</v>
      </c>
      <c r="E368">
        <v>80.1207</v>
      </c>
      <c r="F368">
        <v>0.017</v>
      </c>
      <c r="G368" s="13">
        <f t="shared" si="16"/>
        <v>6.537849120000001</v>
      </c>
      <c r="H368" s="13">
        <f t="shared" si="17"/>
        <v>0.29788075053</v>
      </c>
      <c r="I368" s="13">
        <f t="shared" si="18"/>
        <v>0.11114343504</v>
      </c>
      <c r="J368" s="13">
        <f t="shared" si="19"/>
        <v>0</v>
      </c>
      <c r="K368" s="13"/>
    </row>
    <row r="369" spans="1:11" ht="12.75">
      <c r="A369" s="11">
        <v>656</v>
      </c>
      <c r="B369" s="1">
        <v>0.2070971</v>
      </c>
      <c r="C369" s="1">
        <v>0.07712064</v>
      </c>
      <c r="E369">
        <v>80.1395</v>
      </c>
      <c r="F369">
        <v>0.017</v>
      </c>
      <c r="G369" s="13">
        <f t="shared" si="16"/>
        <v>6.18040952928</v>
      </c>
      <c r="H369" s="13">
        <f t="shared" si="17"/>
        <v>0.28214318677265005</v>
      </c>
      <c r="I369" s="13">
        <f t="shared" si="18"/>
        <v>0.10506696199776001</v>
      </c>
      <c r="J369" s="13">
        <f t="shared" si="19"/>
        <v>0</v>
      </c>
      <c r="K369" s="13"/>
    </row>
    <row r="370" spans="1:11" ht="12.75">
      <c r="A370" s="11">
        <v>657</v>
      </c>
      <c r="B370" s="1">
        <v>0.1959232</v>
      </c>
      <c r="C370" s="1">
        <v>0.07282552</v>
      </c>
      <c r="E370">
        <v>80.1583</v>
      </c>
      <c r="F370">
        <v>0.017</v>
      </c>
      <c r="G370" s="13">
        <f t="shared" si="16"/>
        <v>5.837569879816</v>
      </c>
      <c r="H370" s="13">
        <f t="shared" si="17"/>
        <v>0.26698280092352</v>
      </c>
      <c r="I370" s="13">
        <f t="shared" si="18"/>
        <v>0.09923868795687202</v>
      </c>
      <c r="J370" s="13">
        <f t="shared" si="19"/>
        <v>0</v>
      </c>
      <c r="K370" s="13"/>
    </row>
    <row r="371" spans="1:11" ht="12.75">
      <c r="A371" s="11">
        <v>658</v>
      </c>
      <c r="B371" s="1">
        <v>0.1851708</v>
      </c>
      <c r="C371" s="1">
        <v>0.06871008</v>
      </c>
      <c r="E371">
        <v>80.177</v>
      </c>
      <c r="F371">
        <v>0.017</v>
      </c>
      <c r="G371" s="13">
        <f t="shared" si="16"/>
        <v>5.508968084160001</v>
      </c>
      <c r="H371" s="13">
        <f t="shared" si="17"/>
        <v>0.25238946693720005</v>
      </c>
      <c r="I371" s="13">
        <f t="shared" si="18"/>
        <v>0.09365245743072002</v>
      </c>
      <c r="J371" s="13">
        <f t="shared" si="19"/>
        <v>0</v>
      </c>
      <c r="K371" s="13"/>
    </row>
    <row r="372" spans="1:11" ht="12.75">
      <c r="A372" s="11">
        <v>659</v>
      </c>
      <c r="B372" s="1">
        <v>0.1748323</v>
      </c>
      <c r="C372" s="1">
        <v>0.06476976</v>
      </c>
      <c r="E372">
        <v>80.1958</v>
      </c>
      <c r="F372">
        <v>0.017</v>
      </c>
      <c r="G372" s="13">
        <f t="shared" si="16"/>
        <v>5.194262719008</v>
      </c>
      <c r="H372" s="13">
        <f t="shared" si="17"/>
        <v>0.23835387479378004</v>
      </c>
      <c r="I372" s="13">
        <f t="shared" si="18"/>
        <v>0.088302466223136</v>
      </c>
      <c r="J372" s="13">
        <f t="shared" si="19"/>
        <v>0</v>
      </c>
      <c r="K372" s="13"/>
    </row>
    <row r="373" spans="1:11" ht="12.75">
      <c r="A373" s="11">
        <v>660</v>
      </c>
      <c r="B373" s="1">
        <v>0.1649</v>
      </c>
      <c r="C373" s="1">
        <v>0.061</v>
      </c>
      <c r="E373">
        <v>80.2146</v>
      </c>
      <c r="F373">
        <v>0.017</v>
      </c>
      <c r="G373" s="13">
        <f t="shared" si="16"/>
        <v>4.8930906</v>
      </c>
      <c r="H373" s="13">
        <f t="shared" si="17"/>
        <v>0.22486558818</v>
      </c>
      <c r="I373" s="13">
        <f t="shared" si="18"/>
        <v>0.0831825402</v>
      </c>
      <c r="J373" s="13">
        <f t="shared" si="19"/>
        <v>0</v>
      </c>
      <c r="K373" s="13"/>
    </row>
    <row r="374" spans="1:11" ht="12.75">
      <c r="A374" s="11">
        <v>661</v>
      </c>
      <c r="B374" s="1">
        <v>0.1553667</v>
      </c>
      <c r="C374" s="1">
        <v>0.05739621</v>
      </c>
      <c r="E374">
        <v>80.4209</v>
      </c>
      <c r="F374">
        <v>0.017</v>
      </c>
      <c r="G374" s="13">
        <f t="shared" si="16"/>
        <v>4.615854864789</v>
      </c>
      <c r="H374" s="13">
        <f t="shared" si="17"/>
        <v>0.21241040734851</v>
      </c>
      <c r="I374" s="13">
        <f t="shared" si="18"/>
        <v>0.078469532701413</v>
      </c>
      <c r="J374" s="13">
        <f t="shared" si="19"/>
        <v>0</v>
      </c>
      <c r="K374" s="13"/>
    </row>
    <row r="375" spans="1:11" ht="12.75">
      <c r="A375" s="11">
        <v>662</v>
      </c>
      <c r="B375" s="1">
        <v>0.14623</v>
      </c>
      <c r="C375" s="1">
        <v>0.05395504</v>
      </c>
      <c r="E375">
        <v>80.6272</v>
      </c>
      <c r="F375">
        <v>0.017</v>
      </c>
      <c r="G375" s="13">
        <f t="shared" si="16"/>
        <v>4.350243801088</v>
      </c>
      <c r="H375" s="13">
        <f t="shared" si="17"/>
        <v>0.200431962752</v>
      </c>
      <c r="I375" s="13">
        <f t="shared" si="18"/>
        <v>0.073954144618496</v>
      </c>
      <c r="J375" s="13">
        <f t="shared" si="19"/>
        <v>0</v>
      </c>
      <c r="K375" s="13"/>
    </row>
    <row r="376" spans="1:11" ht="12.75">
      <c r="A376" s="11">
        <v>663</v>
      </c>
      <c r="B376" s="1">
        <v>0.13749</v>
      </c>
      <c r="C376" s="1">
        <v>0.05067376</v>
      </c>
      <c r="E376">
        <v>80.8336</v>
      </c>
      <c r="F376">
        <v>0.017</v>
      </c>
      <c r="G376" s="13">
        <f t="shared" si="16"/>
        <v>4.096142446336</v>
      </c>
      <c r="H376" s="13">
        <f t="shared" si="17"/>
        <v>0.18893479828800003</v>
      </c>
      <c r="I376" s="13">
        <f t="shared" si="18"/>
        <v>0.069634421587712</v>
      </c>
      <c r="J376" s="13">
        <f t="shared" si="19"/>
        <v>0</v>
      </c>
      <c r="K376" s="13"/>
    </row>
    <row r="377" spans="1:11" ht="12.75">
      <c r="A377" s="11">
        <v>664</v>
      </c>
      <c r="B377" s="1">
        <v>0.1291467</v>
      </c>
      <c r="C377" s="1">
        <v>0.04754965</v>
      </c>
      <c r="E377">
        <v>81.0399</v>
      </c>
      <c r="F377">
        <v>0.017</v>
      </c>
      <c r="G377" s="13">
        <f t="shared" si="16"/>
        <v>3.853418881035</v>
      </c>
      <c r="H377" s="13">
        <f t="shared" si="17"/>
        <v>0.17792260610661</v>
      </c>
      <c r="I377" s="13">
        <f t="shared" si="18"/>
        <v>0.06550812097759501</v>
      </c>
      <c r="J377" s="13">
        <f t="shared" si="19"/>
        <v>0</v>
      </c>
      <c r="K377" s="13"/>
    </row>
    <row r="378" spans="1:11" ht="12.75">
      <c r="A378" s="11">
        <v>665</v>
      </c>
      <c r="B378" s="1">
        <v>0.1212</v>
      </c>
      <c r="C378" s="1">
        <v>0.04458</v>
      </c>
      <c r="E378">
        <v>81.2462</v>
      </c>
      <c r="F378">
        <v>0.017</v>
      </c>
      <c r="G378" s="13">
        <f t="shared" si="16"/>
        <v>3.6219555960000003</v>
      </c>
      <c r="H378" s="13">
        <f t="shared" si="17"/>
        <v>0.16739967048</v>
      </c>
      <c r="I378" s="13">
        <f t="shared" si="18"/>
        <v>0.06157324513200001</v>
      </c>
      <c r="J378" s="13">
        <f t="shared" si="19"/>
        <v>0</v>
      </c>
      <c r="K378" s="13"/>
    </row>
    <row r="379" spans="1:11" ht="12.75">
      <c r="A379" s="11">
        <v>666</v>
      </c>
      <c r="B379" s="1">
        <v>0.1136397</v>
      </c>
      <c r="C379" s="1">
        <v>0.04175872</v>
      </c>
      <c r="E379">
        <v>81.4525</v>
      </c>
      <c r="F379">
        <v>0.017</v>
      </c>
      <c r="G379" s="13">
        <f t="shared" si="16"/>
        <v>3.4013521408</v>
      </c>
      <c r="H379" s="13">
        <f t="shared" si="17"/>
        <v>0.15735604029225</v>
      </c>
      <c r="I379" s="13">
        <f t="shared" si="18"/>
        <v>0.05782298639360001</v>
      </c>
      <c r="J379" s="13">
        <f t="shared" si="19"/>
        <v>0</v>
      </c>
      <c r="K379" s="13"/>
    </row>
    <row r="380" spans="1:11" ht="12.75">
      <c r="A380" s="11">
        <v>667</v>
      </c>
      <c r="B380" s="1">
        <v>0.106465</v>
      </c>
      <c r="C380" s="1">
        <v>0.03908496</v>
      </c>
      <c r="E380">
        <v>81.6588</v>
      </c>
      <c r="F380">
        <v>0.017</v>
      </c>
      <c r="G380" s="13">
        <f t="shared" si="16"/>
        <v>3.191630931648</v>
      </c>
      <c r="H380" s="13">
        <f t="shared" si="17"/>
        <v>0.14779467041400002</v>
      </c>
      <c r="I380" s="13">
        <f t="shared" si="18"/>
        <v>0.054257725838016004</v>
      </c>
      <c r="J380" s="13">
        <f t="shared" si="19"/>
        <v>0</v>
      </c>
      <c r="K380" s="13"/>
    </row>
    <row r="381" spans="1:11" ht="12.75">
      <c r="A381" s="11">
        <v>668</v>
      </c>
      <c r="B381" s="1">
        <v>0.09969044</v>
      </c>
      <c r="C381" s="1">
        <v>0.03656384</v>
      </c>
      <c r="E381">
        <v>81.8652</v>
      </c>
      <c r="F381">
        <v>0.017</v>
      </c>
      <c r="G381" s="13">
        <f t="shared" si="16"/>
        <v>2.9933060743680002</v>
      </c>
      <c r="H381" s="13">
        <f t="shared" si="17"/>
        <v>0.13874002274769603</v>
      </c>
      <c r="I381" s="13">
        <f t="shared" si="18"/>
        <v>0.050886203264256004</v>
      </c>
      <c r="J381" s="13">
        <f t="shared" si="19"/>
        <v>0</v>
      </c>
      <c r="K381" s="13"/>
    </row>
    <row r="382" spans="1:11" ht="12.75">
      <c r="A382" s="11">
        <v>669</v>
      </c>
      <c r="B382" s="1">
        <v>0.09333061</v>
      </c>
      <c r="C382" s="1">
        <v>0.03420048</v>
      </c>
      <c r="E382">
        <v>82.0715</v>
      </c>
      <c r="F382">
        <v>0.017</v>
      </c>
      <c r="G382" s="13">
        <f t="shared" si="16"/>
        <v>2.80688469432</v>
      </c>
      <c r="H382" s="13">
        <f t="shared" si="17"/>
        <v>0.130216313696455</v>
      </c>
      <c r="I382" s="13">
        <f t="shared" si="18"/>
        <v>0.047717039803440005</v>
      </c>
      <c r="J382" s="13">
        <f t="shared" si="19"/>
        <v>0</v>
      </c>
      <c r="K382" s="13"/>
    </row>
    <row r="383" spans="1:11" ht="12.75">
      <c r="A383" s="11">
        <v>670</v>
      </c>
      <c r="B383" s="1">
        <v>0.0874</v>
      </c>
      <c r="C383" s="1">
        <v>0.032</v>
      </c>
      <c r="E383">
        <v>82.2778</v>
      </c>
      <c r="F383">
        <v>0.017</v>
      </c>
      <c r="G383" s="13">
        <f t="shared" si="16"/>
        <v>2.6328896</v>
      </c>
      <c r="H383" s="13">
        <f t="shared" si="17"/>
        <v>0.12224835524000002</v>
      </c>
      <c r="I383" s="13">
        <f t="shared" si="18"/>
        <v>0.04475912320000001</v>
      </c>
      <c r="J383" s="13">
        <f t="shared" si="19"/>
        <v>0</v>
      </c>
      <c r="K383" s="13"/>
    </row>
    <row r="384" spans="1:11" ht="12.75">
      <c r="A384" s="11">
        <v>671</v>
      </c>
      <c r="B384" s="1">
        <v>0.08190096</v>
      </c>
      <c r="C384" s="1">
        <v>0.02996261</v>
      </c>
      <c r="E384">
        <v>81.8784</v>
      </c>
      <c r="F384">
        <v>0.017</v>
      </c>
      <c r="G384" s="13">
        <f t="shared" si="16"/>
        <v>2.453290566624</v>
      </c>
      <c r="H384" s="13">
        <f t="shared" si="17"/>
        <v>0.11400063257548801</v>
      </c>
      <c r="I384" s="13">
        <f t="shared" si="18"/>
        <v>0.041705939632608005</v>
      </c>
      <c r="J384" s="13">
        <f t="shared" si="19"/>
        <v>0</v>
      </c>
      <c r="K384" s="13"/>
    </row>
    <row r="385" spans="1:11" ht="12.75">
      <c r="A385" s="11">
        <v>672</v>
      </c>
      <c r="B385" s="1">
        <v>0.07680428</v>
      </c>
      <c r="C385" s="1">
        <v>0.02807664</v>
      </c>
      <c r="E385">
        <v>81.4791</v>
      </c>
      <c r="F385">
        <v>0.017</v>
      </c>
      <c r="G385" s="13">
        <f t="shared" si="16"/>
        <v>2.287659358224</v>
      </c>
      <c r="H385" s="13">
        <f t="shared" si="17"/>
        <v>0.10638504137931601</v>
      </c>
      <c r="I385" s="13">
        <f t="shared" si="18"/>
        <v>0.038890209089808</v>
      </c>
      <c r="J385" s="13">
        <f t="shared" si="19"/>
        <v>0</v>
      </c>
      <c r="K385" s="13"/>
    </row>
    <row r="386" spans="1:11" ht="12.75">
      <c r="A386" s="11">
        <v>673</v>
      </c>
      <c r="B386" s="1">
        <v>0.07207712</v>
      </c>
      <c r="C386" s="1">
        <v>0.02632936</v>
      </c>
      <c r="E386">
        <v>81.0797</v>
      </c>
      <c r="F386">
        <v>0.017</v>
      </c>
      <c r="G386" s="13">
        <f t="shared" si="16"/>
        <v>2.134776609992</v>
      </c>
      <c r="H386" s="13">
        <f t="shared" si="17"/>
        <v>0.09934785152988801</v>
      </c>
      <c r="I386" s="13">
        <f t="shared" si="18"/>
        <v>0.036291202369864</v>
      </c>
      <c r="J386" s="13">
        <f t="shared" si="19"/>
        <v>0</v>
      </c>
      <c r="K386" s="13"/>
    </row>
    <row r="387" spans="1:11" ht="12.75">
      <c r="A387" s="11">
        <v>674</v>
      </c>
      <c r="B387" s="1">
        <v>0.06768664</v>
      </c>
      <c r="C387" s="1">
        <v>0.02470805</v>
      </c>
      <c r="E387">
        <v>80.6804</v>
      </c>
      <c r="F387">
        <v>0.017</v>
      </c>
      <c r="G387" s="13">
        <f t="shared" si="16"/>
        <v>1.99345535722</v>
      </c>
      <c r="H387" s="13">
        <f t="shared" si="17"/>
        <v>0.09283674822755203</v>
      </c>
      <c r="I387" s="13">
        <f t="shared" si="18"/>
        <v>0.03388874107274001</v>
      </c>
      <c r="J387" s="13">
        <f t="shared" si="19"/>
        <v>0</v>
      </c>
      <c r="K387" s="13"/>
    </row>
    <row r="388" spans="1:11" ht="12.75">
      <c r="A388" s="11">
        <v>675</v>
      </c>
      <c r="B388" s="1">
        <v>0.0636</v>
      </c>
      <c r="C388" s="1">
        <v>0.0232</v>
      </c>
      <c r="E388">
        <v>80.281</v>
      </c>
      <c r="F388">
        <v>0.017</v>
      </c>
      <c r="G388" s="13">
        <f t="shared" si="16"/>
        <v>1.8625192</v>
      </c>
      <c r="H388" s="13">
        <f t="shared" si="17"/>
        <v>0.08679981720000002</v>
      </c>
      <c r="I388" s="13">
        <f t="shared" si="18"/>
        <v>0.0316628264</v>
      </c>
      <c r="J388" s="13">
        <f t="shared" si="19"/>
        <v>0</v>
      </c>
      <c r="K388" s="13"/>
    </row>
    <row r="389" spans="1:11" ht="12.75">
      <c r="A389" s="11">
        <v>676</v>
      </c>
      <c r="B389" s="1">
        <v>0.05980685</v>
      </c>
      <c r="C389" s="1">
        <v>0.02180077</v>
      </c>
      <c r="E389">
        <v>79.8816</v>
      </c>
      <c r="F389">
        <v>0.017</v>
      </c>
      <c r="G389" s="13">
        <f t="shared" si="16"/>
        <v>1.741480388832</v>
      </c>
      <c r="H389" s="13">
        <f t="shared" si="17"/>
        <v>0.08121693677232002</v>
      </c>
      <c r="I389" s="13">
        <f t="shared" si="18"/>
        <v>0.029605166610144003</v>
      </c>
      <c r="J389" s="13">
        <f t="shared" si="19"/>
        <v>0</v>
      </c>
      <c r="K389" s="13"/>
    </row>
    <row r="390" spans="1:11" ht="12.75">
      <c r="A390" s="11">
        <v>677</v>
      </c>
      <c r="B390" s="1">
        <v>0.05628216</v>
      </c>
      <c r="C390" s="1">
        <v>0.02050112</v>
      </c>
      <c r="E390">
        <v>79.4823</v>
      </c>
      <c r="F390">
        <v>0.017</v>
      </c>
      <c r="G390" s="13">
        <f t="shared" si="16"/>
        <v>1.6294761701759999</v>
      </c>
      <c r="H390" s="13">
        <f t="shared" si="17"/>
        <v>0.07604840393805601</v>
      </c>
      <c r="I390" s="13">
        <f t="shared" si="18"/>
        <v>0.027701094892992002</v>
      </c>
      <c r="J390" s="13">
        <f t="shared" si="19"/>
        <v>0</v>
      </c>
      <c r="K390" s="13"/>
    </row>
    <row r="391" spans="1:11" ht="12.75">
      <c r="A391" s="11">
        <v>678</v>
      </c>
      <c r="B391" s="1">
        <v>0.05297104</v>
      </c>
      <c r="C391" s="1">
        <v>0.01928108</v>
      </c>
      <c r="E391">
        <v>79.0829</v>
      </c>
      <c r="F391">
        <v>0.017</v>
      </c>
      <c r="G391" s="13">
        <f t="shared" si="16"/>
        <v>1.5248037215319998</v>
      </c>
      <c r="H391" s="13">
        <f t="shared" si="17"/>
        <v>0.071214758806672</v>
      </c>
      <c r="I391" s="13">
        <f t="shared" si="18"/>
        <v>0.025921663266043997</v>
      </c>
      <c r="J391" s="13">
        <f t="shared" si="19"/>
        <v>0</v>
      </c>
      <c r="K391" s="13"/>
    </row>
    <row r="392" spans="1:11" ht="12.75">
      <c r="A392" s="11">
        <v>679</v>
      </c>
      <c r="B392" s="1">
        <v>0.04981861</v>
      </c>
      <c r="C392" s="1">
        <v>0.01812069</v>
      </c>
      <c r="E392">
        <v>78.6836</v>
      </c>
      <c r="F392">
        <v>0.017</v>
      </c>
      <c r="G392" s="13">
        <f t="shared" si="16"/>
        <v>1.4258011236839998</v>
      </c>
      <c r="H392" s="13">
        <f t="shared" si="17"/>
        <v>0.06663842889053201</v>
      </c>
      <c r="I392" s="13">
        <f t="shared" si="18"/>
        <v>0.024238619102628</v>
      </c>
      <c r="J392" s="13">
        <f t="shared" si="19"/>
        <v>0</v>
      </c>
      <c r="K392" s="13"/>
    </row>
    <row r="393" spans="1:11" ht="12.75">
      <c r="A393" s="11">
        <v>680</v>
      </c>
      <c r="B393" s="1">
        <v>0.04677</v>
      </c>
      <c r="C393" s="1">
        <v>0.017</v>
      </c>
      <c r="E393">
        <v>78.2842</v>
      </c>
      <c r="F393">
        <v>0.017</v>
      </c>
      <c r="G393" s="13">
        <f t="shared" si="16"/>
        <v>1.3308314</v>
      </c>
      <c r="H393" s="13">
        <f t="shared" si="17"/>
        <v>0.062242984578</v>
      </c>
      <c r="I393" s="13">
        <f t="shared" si="18"/>
        <v>0.022624133800000005</v>
      </c>
      <c r="J393" s="13">
        <f t="shared" si="19"/>
        <v>0</v>
      </c>
      <c r="K393" s="13"/>
    </row>
    <row r="394" spans="1:11" ht="12.75">
      <c r="A394" s="11">
        <v>681</v>
      </c>
      <c r="B394" s="1">
        <v>0.04378405</v>
      </c>
      <c r="C394" s="1">
        <v>0.01590379</v>
      </c>
      <c r="E394">
        <v>77.4279</v>
      </c>
      <c r="F394">
        <v>0.017</v>
      </c>
      <c r="G394" s="13">
        <f aca="true" t="shared" si="20" ref="G394:G457">C394*E394</f>
        <v>1.231397061741</v>
      </c>
      <c r="H394" s="13">
        <f aca="true" t="shared" si="21" ref="H394:H457">E394*F394*B394</f>
        <v>0.05763181976491499</v>
      </c>
      <c r="I394" s="13">
        <f aca="true" t="shared" si="22" ref="I394:I457">E394*F394*C394</f>
        <v>0.020933750049597</v>
      </c>
      <c r="J394" s="13">
        <f aca="true" t="shared" si="23" ref="J394:J457">E394*F394*D394</f>
        <v>0</v>
      </c>
      <c r="K394" s="13"/>
    </row>
    <row r="395" spans="1:11" ht="12.75">
      <c r="A395" s="11">
        <v>682</v>
      </c>
      <c r="B395" s="1">
        <v>0.04087536</v>
      </c>
      <c r="C395" s="1">
        <v>0.01483718</v>
      </c>
      <c r="E395">
        <v>76.5716</v>
      </c>
      <c r="F395">
        <v>0.017</v>
      </c>
      <c r="G395" s="13">
        <f t="shared" si="20"/>
        <v>1.1361066120880001</v>
      </c>
      <c r="H395" s="13">
        <f t="shared" si="21"/>
        <v>0.05320815916819201</v>
      </c>
      <c r="I395" s="13">
        <f t="shared" si="22"/>
        <v>0.019313812405496</v>
      </c>
      <c r="J395" s="13">
        <f t="shared" si="23"/>
        <v>0</v>
      </c>
      <c r="K395" s="13"/>
    </row>
    <row r="396" spans="1:11" ht="12.75">
      <c r="A396" s="11">
        <v>683</v>
      </c>
      <c r="B396" s="1">
        <v>0.03807264</v>
      </c>
      <c r="C396" s="1">
        <v>0.01381068</v>
      </c>
      <c r="E396">
        <v>75.7153</v>
      </c>
      <c r="F396">
        <v>0.017</v>
      </c>
      <c r="G396" s="13">
        <f t="shared" si="20"/>
        <v>1.045679779404</v>
      </c>
      <c r="H396" s="13">
        <f t="shared" si="21"/>
        <v>0.049005583109664005</v>
      </c>
      <c r="I396" s="13">
        <f t="shared" si="22"/>
        <v>0.017776556249868004</v>
      </c>
      <c r="J396" s="13">
        <f t="shared" si="23"/>
        <v>0</v>
      </c>
      <c r="K396" s="13"/>
    </row>
    <row r="397" spans="1:11" ht="12.75">
      <c r="A397" s="11">
        <v>684</v>
      </c>
      <c r="B397" s="1">
        <v>0.03540461</v>
      </c>
      <c r="C397" s="1">
        <v>0.01283478</v>
      </c>
      <c r="E397">
        <v>74.859</v>
      </c>
      <c r="F397">
        <v>0.017</v>
      </c>
      <c r="G397" s="13">
        <f t="shared" si="20"/>
        <v>0.96079879602</v>
      </c>
      <c r="H397" s="13">
        <f t="shared" si="21"/>
        <v>0.04505601289983</v>
      </c>
      <c r="I397" s="13">
        <f t="shared" si="22"/>
        <v>0.01633357953234</v>
      </c>
      <c r="J397" s="13">
        <f t="shared" si="23"/>
        <v>0</v>
      </c>
      <c r="K397" s="13"/>
    </row>
    <row r="398" spans="1:11" ht="12.75">
      <c r="A398" s="11">
        <v>685</v>
      </c>
      <c r="B398" s="1">
        <v>0.0329</v>
      </c>
      <c r="C398" s="1">
        <v>0.01192</v>
      </c>
      <c r="E398">
        <v>74.0027</v>
      </c>
      <c r="F398">
        <v>0.017</v>
      </c>
      <c r="G398" s="13">
        <f t="shared" si="20"/>
        <v>0.882112184</v>
      </c>
      <c r="H398" s="13">
        <f t="shared" si="21"/>
        <v>0.041389710110000005</v>
      </c>
      <c r="I398" s="13">
        <f t="shared" si="22"/>
        <v>0.014995907128000002</v>
      </c>
      <c r="J398" s="13">
        <f t="shared" si="23"/>
        <v>0</v>
      </c>
      <c r="K398" s="13"/>
    </row>
    <row r="399" spans="1:11" ht="12.75">
      <c r="A399" s="11">
        <v>686</v>
      </c>
      <c r="B399" s="1">
        <v>0.03056419</v>
      </c>
      <c r="C399" s="1">
        <v>0.01106831</v>
      </c>
      <c r="E399">
        <v>73.1465</v>
      </c>
      <c r="F399">
        <v>0.017</v>
      </c>
      <c r="G399" s="13">
        <f t="shared" si="20"/>
        <v>0.809608137415</v>
      </c>
      <c r="H399" s="13">
        <f t="shared" si="21"/>
        <v>0.038006279905195006</v>
      </c>
      <c r="I399" s="13">
        <f t="shared" si="22"/>
        <v>0.013763338336055</v>
      </c>
      <c r="J399" s="13">
        <f t="shared" si="23"/>
        <v>0</v>
      </c>
      <c r="K399" s="13"/>
    </row>
    <row r="400" spans="1:11" ht="12.75">
      <c r="A400" s="11">
        <v>687</v>
      </c>
      <c r="B400" s="1">
        <v>0.02838056</v>
      </c>
      <c r="C400" s="1">
        <v>0.01027339</v>
      </c>
      <c r="E400">
        <v>72.2902</v>
      </c>
      <c r="F400">
        <v>0.017</v>
      </c>
      <c r="G400" s="13">
        <f t="shared" si="20"/>
        <v>0.742665417778</v>
      </c>
      <c r="H400" s="13">
        <f t="shared" si="21"/>
        <v>0.034877818094704</v>
      </c>
      <c r="I400" s="13">
        <f t="shared" si="22"/>
        <v>0.012625312102226002</v>
      </c>
      <c r="J400" s="13">
        <f t="shared" si="23"/>
        <v>0</v>
      </c>
      <c r="K400" s="13"/>
    </row>
    <row r="401" spans="1:11" ht="12.75">
      <c r="A401" s="11">
        <v>688</v>
      </c>
      <c r="B401" s="1">
        <v>0.02634484</v>
      </c>
      <c r="C401" s="1">
        <v>0.009533311</v>
      </c>
      <c r="E401">
        <v>71.4339</v>
      </c>
      <c r="F401">
        <v>0.017</v>
      </c>
      <c r="G401" s="13">
        <f t="shared" si="20"/>
        <v>0.6810015846428998</v>
      </c>
      <c r="H401" s="13">
        <f t="shared" si="21"/>
        <v>0.031992549323292006</v>
      </c>
      <c r="I401" s="13">
        <f t="shared" si="22"/>
        <v>0.0115770269389293</v>
      </c>
      <c r="J401" s="13">
        <f t="shared" si="23"/>
        <v>0</v>
      </c>
      <c r="K401" s="13"/>
    </row>
    <row r="402" spans="1:11" ht="12.75">
      <c r="A402" s="11">
        <v>689</v>
      </c>
      <c r="B402" s="1">
        <v>0.02445275</v>
      </c>
      <c r="C402" s="1">
        <v>0.008846157</v>
      </c>
      <c r="E402">
        <v>70.5776</v>
      </c>
      <c r="F402">
        <v>0.017</v>
      </c>
      <c r="G402" s="13">
        <f t="shared" si="20"/>
        <v>0.6243405302832</v>
      </c>
      <c r="H402" s="13">
        <f t="shared" si="21"/>
        <v>0.0293388789428</v>
      </c>
      <c r="I402" s="13">
        <f t="shared" si="22"/>
        <v>0.010613789014814402</v>
      </c>
      <c r="J402" s="13">
        <f t="shared" si="23"/>
        <v>0</v>
      </c>
      <c r="K402" s="13"/>
    </row>
    <row r="403" spans="1:11" ht="12.75">
      <c r="A403" s="11">
        <v>690</v>
      </c>
      <c r="B403" s="1">
        <v>0.0227</v>
      </c>
      <c r="C403" s="1">
        <v>0.00821</v>
      </c>
      <c r="E403">
        <v>69.7213</v>
      </c>
      <c r="F403">
        <v>0.017</v>
      </c>
      <c r="G403" s="13">
        <f t="shared" si="20"/>
        <v>0.572411873</v>
      </c>
      <c r="H403" s="13">
        <f t="shared" si="21"/>
        <v>0.026905449670000005</v>
      </c>
      <c r="I403" s="13">
        <f t="shared" si="22"/>
        <v>0.009731001841000002</v>
      </c>
      <c r="J403" s="13">
        <f t="shared" si="23"/>
        <v>0</v>
      </c>
      <c r="K403" s="13"/>
    </row>
    <row r="404" spans="1:11" ht="12.75">
      <c r="A404" s="11">
        <v>691</v>
      </c>
      <c r="B404" s="1">
        <v>0.02108429</v>
      </c>
      <c r="C404" s="1">
        <v>0.007623781</v>
      </c>
      <c r="E404">
        <v>69.9101</v>
      </c>
      <c r="F404">
        <v>0.017</v>
      </c>
      <c r="G404" s="13">
        <f t="shared" si="20"/>
        <v>0.5329792920881</v>
      </c>
      <c r="H404" s="13">
        <f t="shared" si="21"/>
        <v>0.025058081979593</v>
      </c>
      <c r="I404" s="13">
        <f t="shared" si="22"/>
        <v>0.009060647965497699</v>
      </c>
      <c r="J404" s="13">
        <f t="shared" si="23"/>
        <v>0</v>
      </c>
      <c r="K404" s="13"/>
    </row>
    <row r="405" spans="1:11" ht="12.75">
      <c r="A405" s="11">
        <v>692</v>
      </c>
      <c r="B405" s="1">
        <v>0.01959988</v>
      </c>
      <c r="C405" s="1">
        <v>0.007085424</v>
      </c>
      <c r="E405">
        <v>70.0989</v>
      </c>
      <c r="F405">
        <v>0.017</v>
      </c>
      <c r="G405" s="13">
        <f t="shared" si="20"/>
        <v>0.4966804284336</v>
      </c>
      <c r="H405" s="13">
        <f t="shared" si="21"/>
        <v>0.023356810478244002</v>
      </c>
      <c r="I405" s="13">
        <f t="shared" si="22"/>
        <v>0.0084435672833712</v>
      </c>
      <c r="J405" s="13">
        <f t="shared" si="23"/>
        <v>0</v>
      </c>
      <c r="K405" s="13"/>
    </row>
    <row r="406" spans="1:11" ht="12.75">
      <c r="A406" s="11">
        <v>693</v>
      </c>
      <c r="B406" s="1">
        <v>0.01823732</v>
      </c>
      <c r="C406" s="1">
        <v>0.006591476</v>
      </c>
      <c r="E406">
        <v>70.2876</v>
      </c>
      <c r="F406">
        <v>0.017</v>
      </c>
      <c r="G406" s="13">
        <f t="shared" si="20"/>
        <v>0.46329902849759996</v>
      </c>
      <c r="H406" s="13">
        <f t="shared" si="21"/>
        <v>0.021791576704944002</v>
      </c>
      <c r="I406" s="13">
        <f t="shared" si="22"/>
        <v>0.0078760834844592</v>
      </c>
      <c r="J406" s="13">
        <f t="shared" si="23"/>
        <v>0</v>
      </c>
      <c r="K406" s="13"/>
    </row>
    <row r="407" spans="1:11" ht="12.75">
      <c r="A407" s="11">
        <v>694</v>
      </c>
      <c r="B407" s="1">
        <v>0.01698717</v>
      </c>
      <c r="C407" s="1">
        <v>0.006138485</v>
      </c>
      <c r="E407">
        <v>70.4764</v>
      </c>
      <c r="F407">
        <v>0.017</v>
      </c>
      <c r="G407" s="13">
        <f t="shared" si="20"/>
        <v>0.432618324254</v>
      </c>
      <c r="H407" s="13">
        <f t="shared" si="21"/>
        <v>0.020352307992396002</v>
      </c>
      <c r="I407" s="13">
        <f t="shared" si="22"/>
        <v>0.007354511512318001</v>
      </c>
      <c r="J407" s="13">
        <f t="shared" si="23"/>
        <v>0</v>
      </c>
      <c r="K407" s="13"/>
    </row>
    <row r="408" spans="1:11" ht="12.75">
      <c r="A408" s="11">
        <v>695</v>
      </c>
      <c r="B408" s="1">
        <v>0.01584</v>
      </c>
      <c r="C408" s="1">
        <v>0.005723</v>
      </c>
      <c r="E408">
        <v>70.6652</v>
      </c>
      <c r="F408">
        <v>0.017</v>
      </c>
      <c r="G408" s="13">
        <f t="shared" si="20"/>
        <v>0.40441693959999997</v>
      </c>
      <c r="H408" s="13">
        <f t="shared" si="21"/>
        <v>0.019028725056</v>
      </c>
      <c r="I408" s="13">
        <f t="shared" si="22"/>
        <v>0.0068750879732</v>
      </c>
      <c r="J408" s="13">
        <f t="shared" si="23"/>
        <v>0</v>
      </c>
      <c r="K408" s="13"/>
    </row>
    <row r="409" spans="1:11" ht="12.75">
      <c r="A409" s="11">
        <v>696</v>
      </c>
      <c r="B409" s="1">
        <v>0.01479064</v>
      </c>
      <c r="C409" s="1">
        <v>0.005343059</v>
      </c>
      <c r="E409">
        <v>70.854</v>
      </c>
      <c r="F409">
        <v>0.017</v>
      </c>
      <c r="G409" s="13">
        <f t="shared" si="20"/>
        <v>0.378577102386</v>
      </c>
      <c r="H409" s="13">
        <f t="shared" si="21"/>
        <v>0.01781559211152</v>
      </c>
      <c r="I409" s="13">
        <f t="shared" si="22"/>
        <v>0.006435810740562</v>
      </c>
      <c r="J409" s="13">
        <f t="shared" si="23"/>
        <v>0</v>
      </c>
      <c r="K409" s="13"/>
    </row>
    <row r="410" spans="1:11" ht="12.75">
      <c r="A410" s="11">
        <v>697</v>
      </c>
      <c r="B410" s="1">
        <v>0.01383132</v>
      </c>
      <c r="C410" s="1">
        <v>0.004995796</v>
      </c>
      <c r="E410">
        <v>71.0428</v>
      </c>
      <c r="F410">
        <v>0.017</v>
      </c>
      <c r="G410" s="13">
        <f t="shared" si="20"/>
        <v>0.3549153360688</v>
      </c>
      <c r="H410" s="13">
        <f t="shared" si="21"/>
        <v>0.016704466908432</v>
      </c>
      <c r="I410" s="13">
        <f t="shared" si="22"/>
        <v>0.006033560713169601</v>
      </c>
      <c r="J410" s="13">
        <f t="shared" si="23"/>
        <v>0</v>
      </c>
      <c r="K410" s="13"/>
    </row>
    <row r="411" spans="1:11" ht="12.75">
      <c r="A411" s="11">
        <v>698</v>
      </c>
      <c r="B411" s="1">
        <v>0.01294868</v>
      </c>
      <c r="C411" s="1">
        <v>0.004676404</v>
      </c>
      <c r="E411">
        <v>71.2315</v>
      </c>
      <c r="F411">
        <v>0.017</v>
      </c>
      <c r="G411" s="13">
        <f t="shared" si="20"/>
        <v>0.333107271526</v>
      </c>
      <c r="H411" s="13">
        <f t="shared" si="21"/>
        <v>0.01568001629014</v>
      </c>
      <c r="I411" s="13">
        <f t="shared" si="22"/>
        <v>0.0056628236159420005</v>
      </c>
      <c r="J411" s="13">
        <f t="shared" si="23"/>
        <v>0</v>
      </c>
      <c r="K411" s="13"/>
    </row>
    <row r="412" spans="1:11" ht="12.75">
      <c r="A412" s="11">
        <v>699</v>
      </c>
      <c r="B412" s="1">
        <v>0.0121292</v>
      </c>
      <c r="C412" s="1">
        <v>0.004380075</v>
      </c>
      <c r="E412">
        <v>71.4203</v>
      </c>
      <c r="F412">
        <v>0.017</v>
      </c>
      <c r="G412" s="13">
        <f t="shared" si="20"/>
        <v>0.31282627052249995</v>
      </c>
      <c r="H412" s="13">
        <f t="shared" si="21"/>
        <v>0.01472660874692</v>
      </c>
      <c r="I412" s="13">
        <f t="shared" si="22"/>
        <v>0.0053180465988825</v>
      </c>
      <c r="J412" s="13">
        <f t="shared" si="23"/>
        <v>0</v>
      </c>
      <c r="K412" s="13"/>
    </row>
    <row r="413" spans="1:11" ht="12.75">
      <c r="A413" s="11">
        <v>700</v>
      </c>
      <c r="B413" s="1">
        <v>0.01135916</v>
      </c>
      <c r="C413" s="1">
        <v>0.004102</v>
      </c>
      <c r="E413">
        <v>71.6091</v>
      </c>
      <c r="F413">
        <v>0.017</v>
      </c>
      <c r="G413" s="13">
        <f t="shared" si="20"/>
        <v>0.29374052819999996</v>
      </c>
      <c r="H413" s="13">
        <f t="shared" si="21"/>
        <v>0.013828126814052</v>
      </c>
      <c r="I413" s="13">
        <f t="shared" si="22"/>
        <v>0.0049935889794</v>
      </c>
      <c r="J413" s="13">
        <f t="shared" si="23"/>
        <v>0</v>
      </c>
      <c r="K413" s="13"/>
    </row>
    <row r="414" spans="1:11" ht="12.75">
      <c r="A414" s="11">
        <v>701</v>
      </c>
      <c r="B414" s="1">
        <v>0.01062935</v>
      </c>
      <c r="C414" s="1">
        <v>0.003838453</v>
      </c>
      <c r="E414">
        <v>71.8831</v>
      </c>
      <c r="F414" s="7"/>
      <c r="G414" s="13">
        <f t="shared" si="20"/>
        <v>0.2759199008443</v>
      </c>
      <c r="H414" s="13">
        <f t="shared" si="21"/>
        <v>0</v>
      </c>
      <c r="I414" s="13">
        <f t="shared" si="22"/>
        <v>0</v>
      </c>
      <c r="J414" s="13">
        <f t="shared" si="23"/>
        <v>0</v>
      </c>
      <c r="K414" s="13"/>
    </row>
    <row r="415" spans="1:11" ht="12.75">
      <c r="A415" s="11">
        <v>702</v>
      </c>
      <c r="B415" s="1">
        <v>0.009938846</v>
      </c>
      <c r="C415" s="1">
        <v>0.003589099</v>
      </c>
      <c r="E415">
        <v>72.1571</v>
      </c>
      <c r="F415" s="7"/>
      <c r="G415" s="13">
        <f t="shared" si="20"/>
        <v>0.2589789754529</v>
      </c>
      <c r="H415" s="13">
        <f t="shared" si="21"/>
        <v>0</v>
      </c>
      <c r="I415" s="13">
        <f t="shared" si="22"/>
        <v>0</v>
      </c>
      <c r="J415" s="13">
        <f t="shared" si="23"/>
        <v>0</v>
      </c>
      <c r="K415" s="13"/>
    </row>
    <row r="416" spans="1:11" ht="12.75">
      <c r="A416" s="11">
        <v>703</v>
      </c>
      <c r="B416" s="1">
        <v>0.009288422</v>
      </c>
      <c r="C416" s="1">
        <v>0.003354219</v>
      </c>
      <c r="E416">
        <v>72.4311</v>
      </c>
      <c r="F416" s="7"/>
      <c r="G416" s="13">
        <f t="shared" si="20"/>
        <v>0.2429497718109</v>
      </c>
      <c r="H416" s="13">
        <f t="shared" si="21"/>
        <v>0</v>
      </c>
      <c r="I416" s="13">
        <f t="shared" si="22"/>
        <v>0</v>
      </c>
      <c r="J416" s="13">
        <f t="shared" si="23"/>
        <v>0</v>
      </c>
      <c r="K416" s="13"/>
    </row>
    <row r="417" spans="1:11" ht="12.75">
      <c r="A417" s="11">
        <v>704</v>
      </c>
      <c r="B417" s="1">
        <v>0.008678854</v>
      </c>
      <c r="C417" s="1">
        <v>0.003134093</v>
      </c>
      <c r="E417">
        <v>72.7051</v>
      </c>
      <c r="F417" s="7"/>
      <c r="G417" s="13">
        <f t="shared" si="20"/>
        <v>0.2278645449743</v>
      </c>
      <c r="H417" s="13">
        <f t="shared" si="21"/>
        <v>0</v>
      </c>
      <c r="I417" s="13">
        <f t="shared" si="22"/>
        <v>0</v>
      </c>
      <c r="J417" s="13">
        <f t="shared" si="23"/>
        <v>0</v>
      </c>
      <c r="K417" s="13"/>
    </row>
    <row r="418" spans="1:11" ht="12.75">
      <c r="A418" s="11">
        <v>705</v>
      </c>
      <c r="B418" s="1">
        <v>0.008110916</v>
      </c>
      <c r="C418" s="1">
        <v>0.002929</v>
      </c>
      <c r="E418">
        <v>72.979</v>
      </c>
      <c r="F418" s="7"/>
      <c r="G418" s="13">
        <f t="shared" si="20"/>
        <v>0.21375549100000002</v>
      </c>
      <c r="H418" s="13">
        <f t="shared" si="21"/>
        <v>0</v>
      </c>
      <c r="I418" s="13">
        <f t="shared" si="22"/>
        <v>0</v>
      </c>
      <c r="J418" s="13">
        <f t="shared" si="23"/>
        <v>0</v>
      </c>
      <c r="K418" s="13"/>
    </row>
    <row r="419" spans="1:11" ht="12.75">
      <c r="A419" s="11">
        <v>706</v>
      </c>
      <c r="B419" s="1">
        <v>0.007582388</v>
      </c>
      <c r="C419" s="1">
        <v>0.002738139</v>
      </c>
      <c r="E419">
        <v>73.253</v>
      </c>
      <c r="F419" s="7"/>
      <c r="G419" s="13">
        <f t="shared" si="20"/>
        <v>0.200576896167</v>
      </c>
      <c r="H419" s="13">
        <f t="shared" si="21"/>
        <v>0</v>
      </c>
      <c r="I419" s="13">
        <f t="shared" si="22"/>
        <v>0</v>
      </c>
      <c r="J419" s="13">
        <f t="shared" si="23"/>
        <v>0</v>
      </c>
      <c r="K419" s="13"/>
    </row>
    <row r="420" spans="1:11" ht="12.75">
      <c r="A420" s="11">
        <v>707</v>
      </c>
      <c r="B420" s="1">
        <v>0.007088746</v>
      </c>
      <c r="C420" s="1">
        <v>0.002559876</v>
      </c>
      <c r="E420">
        <v>73.527</v>
      </c>
      <c r="F420" s="7"/>
      <c r="G420" s="13">
        <f t="shared" si="20"/>
        <v>0.188220002652</v>
      </c>
      <c r="H420" s="13">
        <f t="shared" si="21"/>
        <v>0</v>
      </c>
      <c r="I420" s="13">
        <f t="shared" si="22"/>
        <v>0</v>
      </c>
      <c r="J420" s="13">
        <f t="shared" si="23"/>
        <v>0</v>
      </c>
      <c r="K420" s="13"/>
    </row>
    <row r="421" spans="1:11" ht="12.75">
      <c r="A421" s="11">
        <v>708</v>
      </c>
      <c r="B421" s="1">
        <v>0.006627313</v>
      </c>
      <c r="C421" s="1">
        <v>0.002393244</v>
      </c>
      <c r="E421">
        <v>73.801</v>
      </c>
      <c r="F421" s="7"/>
      <c r="G421" s="13">
        <f t="shared" si="20"/>
        <v>0.176623800444</v>
      </c>
      <c r="H421" s="13">
        <f t="shared" si="21"/>
        <v>0</v>
      </c>
      <c r="I421" s="13">
        <f t="shared" si="22"/>
        <v>0</v>
      </c>
      <c r="J421" s="13">
        <f t="shared" si="23"/>
        <v>0</v>
      </c>
      <c r="K421" s="13"/>
    </row>
    <row r="422" spans="1:11" ht="12.75">
      <c r="A422" s="11">
        <v>709</v>
      </c>
      <c r="B422" s="1">
        <v>0.006195408</v>
      </c>
      <c r="C422" s="1">
        <v>0.002237275</v>
      </c>
      <c r="E422">
        <v>74.075</v>
      </c>
      <c r="F422" s="7"/>
      <c r="G422" s="13">
        <f t="shared" si="20"/>
        <v>0.16572614562500002</v>
      </c>
      <c r="H422" s="13">
        <f t="shared" si="21"/>
        <v>0</v>
      </c>
      <c r="I422" s="13">
        <f t="shared" si="22"/>
        <v>0</v>
      </c>
      <c r="J422" s="13">
        <f t="shared" si="23"/>
        <v>0</v>
      </c>
      <c r="K422" s="13"/>
    </row>
    <row r="423" spans="1:11" ht="12.75">
      <c r="A423" s="11">
        <v>710</v>
      </c>
      <c r="B423" s="1">
        <v>0.005790346</v>
      </c>
      <c r="C423" s="1">
        <v>0.002091</v>
      </c>
      <c r="E423">
        <v>74.349</v>
      </c>
      <c r="F423" s="7"/>
      <c r="G423" s="13">
        <f t="shared" si="20"/>
        <v>0.155463759</v>
      </c>
      <c r="H423" s="13">
        <f t="shared" si="21"/>
        <v>0</v>
      </c>
      <c r="I423" s="13">
        <f t="shared" si="22"/>
        <v>0</v>
      </c>
      <c r="J423" s="13">
        <f t="shared" si="23"/>
        <v>0</v>
      </c>
      <c r="K423" s="13"/>
    </row>
    <row r="424" spans="1:11" ht="12.75">
      <c r="A424" s="11">
        <v>711</v>
      </c>
      <c r="B424" s="1">
        <v>0.005409826</v>
      </c>
      <c r="C424" s="1">
        <v>0.001953587</v>
      </c>
      <c r="E424">
        <v>73.0745</v>
      </c>
      <c r="F424" s="7"/>
      <c r="G424" s="13">
        <f t="shared" si="20"/>
        <v>0.1427573932315</v>
      </c>
      <c r="H424" s="13">
        <f t="shared" si="21"/>
        <v>0</v>
      </c>
      <c r="I424" s="13">
        <f t="shared" si="22"/>
        <v>0</v>
      </c>
      <c r="J424" s="13">
        <f t="shared" si="23"/>
        <v>0</v>
      </c>
      <c r="K424" s="13"/>
    </row>
    <row r="425" spans="1:11" ht="12.75">
      <c r="A425" s="11">
        <v>712</v>
      </c>
      <c r="B425" s="1">
        <v>0.005052583</v>
      </c>
      <c r="C425" s="1">
        <v>0.00182458</v>
      </c>
      <c r="E425">
        <v>71.8</v>
      </c>
      <c r="F425" s="7"/>
      <c r="G425" s="13">
        <f t="shared" si="20"/>
        <v>0.13100484399999998</v>
      </c>
      <c r="H425" s="13">
        <f t="shared" si="21"/>
        <v>0</v>
      </c>
      <c r="I425" s="13">
        <f t="shared" si="22"/>
        <v>0</v>
      </c>
      <c r="J425" s="13">
        <f t="shared" si="23"/>
        <v>0</v>
      </c>
      <c r="K425" s="13"/>
    </row>
    <row r="426" spans="1:11" ht="12.75">
      <c r="A426" s="11">
        <v>713</v>
      </c>
      <c r="B426" s="1">
        <v>0.004717512</v>
      </c>
      <c r="C426" s="1">
        <v>0.00170358</v>
      </c>
      <c r="E426">
        <v>70.5255</v>
      </c>
      <c r="F426" s="7"/>
      <c r="G426" s="13">
        <f t="shared" si="20"/>
        <v>0.12014583128999998</v>
      </c>
      <c r="H426" s="13">
        <f t="shared" si="21"/>
        <v>0</v>
      </c>
      <c r="I426" s="13">
        <f t="shared" si="22"/>
        <v>0</v>
      </c>
      <c r="J426" s="13">
        <f t="shared" si="23"/>
        <v>0</v>
      </c>
      <c r="K426" s="13"/>
    </row>
    <row r="427" spans="1:11" ht="12.75">
      <c r="A427" s="11">
        <v>714</v>
      </c>
      <c r="B427" s="1">
        <v>0.004403507</v>
      </c>
      <c r="C427" s="1">
        <v>0.001590187</v>
      </c>
      <c r="E427">
        <v>69.251</v>
      </c>
      <c r="F427" s="7"/>
      <c r="G427" s="13">
        <f t="shared" si="20"/>
        <v>0.11012203993700001</v>
      </c>
      <c r="H427" s="13">
        <f t="shared" si="21"/>
        <v>0</v>
      </c>
      <c r="I427" s="13">
        <f t="shared" si="22"/>
        <v>0</v>
      </c>
      <c r="J427" s="13">
        <f t="shared" si="23"/>
        <v>0</v>
      </c>
      <c r="K427" s="13"/>
    </row>
    <row r="428" spans="1:11" ht="12.75">
      <c r="A428" s="11">
        <v>715</v>
      </c>
      <c r="B428" s="1">
        <v>0.004109457</v>
      </c>
      <c r="C428" s="1">
        <v>0.001484</v>
      </c>
      <c r="E428">
        <v>67.9765</v>
      </c>
      <c r="F428" s="7"/>
      <c r="G428" s="13">
        <f t="shared" si="20"/>
        <v>0.10087712600000001</v>
      </c>
      <c r="H428" s="13">
        <f t="shared" si="21"/>
        <v>0</v>
      </c>
      <c r="I428" s="13">
        <f t="shared" si="22"/>
        <v>0</v>
      </c>
      <c r="J428" s="13">
        <f t="shared" si="23"/>
        <v>0</v>
      </c>
      <c r="K428" s="13"/>
    </row>
    <row r="429" spans="1:11" ht="12.75">
      <c r="A429" s="11">
        <v>716</v>
      </c>
      <c r="B429" s="1">
        <v>0.003833913</v>
      </c>
      <c r="C429" s="1">
        <v>0.001384496</v>
      </c>
      <c r="E429">
        <v>66.702</v>
      </c>
      <c r="F429" s="7"/>
      <c r="G429" s="13">
        <f t="shared" si="20"/>
        <v>0.092348652192</v>
      </c>
      <c r="H429" s="13">
        <f t="shared" si="21"/>
        <v>0</v>
      </c>
      <c r="I429" s="13">
        <f t="shared" si="22"/>
        <v>0</v>
      </c>
      <c r="J429" s="13">
        <f t="shared" si="23"/>
        <v>0</v>
      </c>
      <c r="K429" s="13"/>
    </row>
    <row r="430" spans="1:11" ht="12.75">
      <c r="A430" s="11">
        <v>717</v>
      </c>
      <c r="B430" s="1">
        <v>0.003575748</v>
      </c>
      <c r="C430" s="1">
        <v>0.001291268</v>
      </c>
      <c r="E430">
        <v>65.4275</v>
      </c>
      <c r="F430" s="7"/>
      <c r="G430" s="13">
        <f t="shared" si="20"/>
        <v>0.08448443706999999</v>
      </c>
      <c r="H430" s="13">
        <f t="shared" si="21"/>
        <v>0</v>
      </c>
      <c r="I430" s="13">
        <f t="shared" si="22"/>
        <v>0</v>
      </c>
      <c r="J430" s="13">
        <f t="shared" si="23"/>
        <v>0</v>
      </c>
      <c r="K430" s="13"/>
    </row>
    <row r="431" spans="1:11" ht="12.75">
      <c r="A431" s="11">
        <v>718</v>
      </c>
      <c r="B431" s="1">
        <v>0.003334342</v>
      </c>
      <c r="C431" s="1">
        <v>0.001204092</v>
      </c>
      <c r="E431">
        <v>64.153</v>
      </c>
      <c r="F431" s="7"/>
      <c r="G431" s="13">
        <f t="shared" si="20"/>
        <v>0.077246114076</v>
      </c>
      <c r="H431" s="13">
        <f t="shared" si="21"/>
        <v>0</v>
      </c>
      <c r="I431" s="13">
        <f t="shared" si="22"/>
        <v>0</v>
      </c>
      <c r="J431" s="13">
        <f t="shared" si="23"/>
        <v>0</v>
      </c>
      <c r="K431" s="13"/>
    </row>
    <row r="432" spans="1:11" ht="12.75">
      <c r="A432" s="11">
        <v>719</v>
      </c>
      <c r="B432" s="1">
        <v>0.003109075</v>
      </c>
      <c r="C432" s="1">
        <v>0.001122744</v>
      </c>
      <c r="E432">
        <v>62.8785</v>
      </c>
      <c r="F432" s="7"/>
      <c r="G432" s="13">
        <f t="shared" si="20"/>
        <v>0.070596458604</v>
      </c>
      <c r="H432" s="13">
        <f t="shared" si="21"/>
        <v>0</v>
      </c>
      <c r="I432" s="13">
        <f t="shared" si="22"/>
        <v>0</v>
      </c>
      <c r="J432" s="13">
        <f t="shared" si="23"/>
        <v>0</v>
      </c>
      <c r="K432" s="13"/>
    </row>
    <row r="433" spans="1:11" ht="12.75">
      <c r="A433" s="11">
        <v>720</v>
      </c>
      <c r="B433" s="1">
        <v>0.002899327</v>
      </c>
      <c r="C433" s="1">
        <v>0.001047</v>
      </c>
      <c r="E433">
        <v>61.604</v>
      </c>
      <c r="F433" s="7"/>
      <c r="G433" s="13">
        <f t="shared" si="20"/>
        <v>0.06449938799999999</v>
      </c>
      <c r="H433" s="13">
        <f t="shared" si="21"/>
        <v>0</v>
      </c>
      <c r="I433" s="13">
        <f t="shared" si="22"/>
        <v>0</v>
      </c>
      <c r="J433" s="13">
        <f t="shared" si="23"/>
        <v>0</v>
      </c>
      <c r="K433" s="13"/>
    </row>
    <row r="434" spans="1:11" ht="12.75">
      <c r="A434" s="11">
        <v>721</v>
      </c>
      <c r="B434" s="1">
        <v>0.002704348</v>
      </c>
      <c r="C434" s="1">
        <v>0.0009765896</v>
      </c>
      <c r="E434">
        <v>62.4322</v>
      </c>
      <c r="F434" s="7"/>
      <c r="G434" s="13">
        <f t="shared" si="20"/>
        <v>0.06097063722511999</v>
      </c>
      <c r="H434" s="13">
        <f t="shared" si="21"/>
        <v>0</v>
      </c>
      <c r="I434" s="13">
        <f t="shared" si="22"/>
        <v>0</v>
      </c>
      <c r="J434" s="13">
        <f t="shared" si="23"/>
        <v>0</v>
      </c>
      <c r="K434" s="13"/>
    </row>
    <row r="435" spans="1:11" ht="12.75">
      <c r="A435" s="11">
        <v>722</v>
      </c>
      <c r="B435" s="1">
        <v>0.00252302</v>
      </c>
      <c r="C435" s="1">
        <v>0.0009111088</v>
      </c>
      <c r="E435">
        <v>63.2603</v>
      </c>
      <c r="F435" s="7"/>
      <c r="G435" s="13">
        <f t="shared" si="20"/>
        <v>0.05763701602064</v>
      </c>
      <c r="H435" s="13">
        <f t="shared" si="21"/>
        <v>0</v>
      </c>
      <c r="I435" s="13">
        <f t="shared" si="22"/>
        <v>0</v>
      </c>
      <c r="J435" s="13">
        <f t="shared" si="23"/>
        <v>0</v>
      </c>
      <c r="K435" s="13"/>
    </row>
    <row r="436" spans="1:11" ht="12.75">
      <c r="A436" s="11">
        <v>723</v>
      </c>
      <c r="B436" s="1">
        <v>0.002354168</v>
      </c>
      <c r="C436" s="1">
        <v>0.0008501332</v>
      </c>
      <c r="E436">
        <v>64.0885</v>
      </c>
      <c r="F436" s="7"/>
      <c r="G436" s="13">
        <f t="shared" si="20"/>
        <v>0.054483761588199994</v>
      </c>
      <c r="H436" s="13">
        <f t="shared" si="21"/>
        <v>0</v>
      </c>
      <c r="I436" s="13">
        <f t="shared" si="22"/>
        <v>0</v>
      </c>
      <c r="J436" s="13">
        <f t="shared" si="23"/>
        <v>0</v>
      </c>
      <c r="K436" s="13"/>
    </row>
    <row r="437" spans="1:11" ht="12.75">
      <c r="A437" s="11">
        <v>724</v>
      </c>
      <c r="B437" s="1">
        <v>0.002196616</v>
      </c>
      <c r="C437" s="1">
        <v>0.0007932384</v>
      </c>
      <c r="E437">
        <v>64.9166</v>
      </c>
      <c r="F437" s="7"/>
      <c r="G437" s="13">
        <f t="shared" si="20"/>
        <v>0.05149433991744</v>
      </c>
      <c r="H437" s="13">
        <f t="shared" si="21"/>
        <v>0</v>
      </c>
      <c r="I437" s="13">
        <f t="shared" si="22"/>
        <v>0</v>
      </c>
      <c r="J437" s="13">
        <f t="shared" si="23"/>
        <v>0</v>
      </c>
      <c r="K437" s="13"/>
    </row>
    <row r="438" spans="1:11" ht="12.75">
      <c r="A438" s="11">
        <v>725</v>
      </c>
      <c r="B438" s="1">
        <v>0.00204919</v>
      </c>
      <c r="C438" s="1">
        <v>0.00074</v>
      </c>
      <c r="E438">
        <v>65.7448</v>
      </c>
      <c r="F438" s="7"/>
      <c r="G438" s="13">
        <f t="shared" si="20"/>
        <v>0.048651151999999996</v>
      </c>
      <c r="H438" s="13">
        <f t="shared" si="21"/>
        <v>0</v>
      </c>
      <c r="I438" s="13">
        <f t="shared" si="22"/>
        <v>0</v>
      </c>
      <c r="J438" s="13">
        <f t="shared" si="23"/>
        <v>0</v>
      </c>
      <c r="K438" s="13"/>
    </row>
    <row r="439" spans="1:11" ht="12.75">
      <c r="A439" s="11">
        <v>726</v>
      </c>
      <c r="B439" s="1">
        <v>0.00191096</v>
      </c>
      <c r="C439" s="1">
        <v>0.0006900827</v>
      </c>
      <c r="E439">
        <v>66.573</v>
      </c>
      <c r="F439" s="7"/>
      <c r="G439" s="13">
        <f t="shared" si="20"/>
        <v>0.04594087558709999</v>
      </c>
      <c r="H439" s="13">
        <f t="shared" si="21"/>
        <v>0</v>
      </c>
      <c r="I439" s="13">
        <f t="shared" si="22"/>
        <v>0</v>
      </c>
      <c r="J439" s="13">
        <f t="shared" si="23"/>
        <v>0</v>
      </c>
      <c r="K439" s="13"/>
    </row>
    <row r="440" spans="1:11" ht="12.75">
      <c r="A440" s="11">
        <v>727</v>
      </c>
      <c r="B440" s="1">
        <v>0.001781438</v>
      </c>
      <c r="C440" s="1">
        <v>0.00064331</v>
      </c>
      <c r="E440">
        <v>67.4011</v>
      </c>
      <c r="F440" s="7"/>
      <c r="G440" s="13">
        <f t="shared" si="20"/>
        <v>0.043359801641</v>
      </c>
      <c r="H440" s="13">
        <f t="shared" si="21"/>
        <v>0</v>
      </c>
      <c r="I440" s="13">
        <f t="shared" si="22"/>
        <v>0</v>
      </c>
      <c r="J440" s="13">
        <f t="shared" si="23"/>
        <v>0</v>
      </c>
      <c r="K440" s="13"/>
    </row>
    <row r="441" spans="1:11" ht="12.75">
      <c r="A441" s="11">
        <v>728</v>
      </c>
      <c r="B441" s="1">
        <v>0.00166011</v>
      </c>
      <c r="C441" s="1">
        <v>0.000599496</v>
      </c>
      <c r="E441">
        <v>68.2293</v>
      </c>
      <c r="F441" s="7"/>
      <c r="G441" s="13">
        <f t="shared" si="20"/>
        <v>0.0409031924328</v>
      </c>
      <c r="H441" s="13">
        <f t="shared" si="21"/>
        <v>0</v>
      </c>
      <c r="I441" s="13">
        <f t="shared" si="22"/>
        <v>0</v>
      </c>
      <c r="J441" s="13">
        <f t="shared" si="23"/>
        <v>0</v>
      </c>
      <c r="K441" s="13"/>
    </row>
    <row r="442" spans="1:11" ht="12.75">
      <c r="A442" s="11">
        <v>729</v>
      </c>
      <c r="B442" s="1">
        <v>0.001546459</v>
      </c>
      <c r="C442" s="1">
        <v>0.0005584547</v>
      </c>
      <c r="E442">
        <v>69.0574</v>
      </c>
      <c r="F442" s="7"/>
      <c r="G442" s="13">
        <f t="shared" si="20"/>
        <v>0.03856542959978</v>
      </c>
      <c r="H442" s="13">
        <f t="shared" si="21"/>
        <v>0</v>
      </c>
      <c r="I442" s="13">
        <f t="shared" si="22"/>
        <v>0</v>
      </c>
      <c r="J442" s="13">
        <f t="shared" si="23"/>
        <v>0</v>
      </c>
      <c r="K442" s="13"/>
    </row>
    <row r="443" spans="1:11" ht="12.75">
      <c r="A443" s="11">
        <v>730</v>
      </c>
      <c r="B443" s="1">
        <v>0.001439971</v>
      </c>
      <c r="C443" s="1">
        <v>0.00052</v>
      </c>
      <c r="E443">
        <v>69.8856</v>
      </c>
      <c r="F443" s="7"/>
      <c r="G443" s="13">
        <f t="shared" si="20"/>
        <v>0.036340512</v>
      </c>
      <c r="H443" s="13">
        <f t="shared" si="21"/>
        <v>0</v>
      </c>
      <c r="I443" s="13">
        <f t="shared" si="22"/>
        <v>0</v>
      </c>
      <c r="J443" s="13">
        <f t="shared" si="23"/>
        <v>0</v>
      </c>
      <c r="K443" s="13"/>
    </row>
    <row r="444" spans="1:11" ht="12.75">
      <c r="A444" s="11">
        <v>731</v>
      </c>
      <c r="B444" s="1">
        <v>0.001340042</v>
      </c>
      <c r="C444" s="1">
        <v>0.0004839136</v>
      </c>
      <c r="E444">
        <v>70.4057</v>
      </c>
      <c r="F444" s="7"/>
      <c r="G444" s="13">
        <f t="shared" si="20"/>
        <v>0.034070275747519994</v>
      </c>
      <c r="H444" s="13">
        <f t="shared" si="21"/>
        <v>0</v>
      </c>
      <c r="I444" s="13">
        <f t="shared" si="22"/>
        <v>0</v>
      </c>
      <c r="J444" s="13">
        <f t="shared" si="23"/>
        <v>0</v>
      </c>
      <c r="K444" s="13"/>
    </row>
    <row r="445" spans="1:11" ht="12.75">
      <c r="A445" s="11">
        <v>732</v>
      </c>
      <c r="B445" s="1">
        <v>0.001246275</v>
      </c>
      <c r="C445" s="1">
        <v>0.0004500528</v>
      </c>
      <c r="E445">
        <v>70.9259</v>
      </c>
      <c r="F445" s="7"/>
      <c r="G445" s="13">
        <f t="shared" si="20"/>
        <v>0.03192039988752</v>
      </c>
      <c r="H445" s="13">
        <f t="shared" si="21"/>
        <v>0</v>
      </c>
      <c r="I445" s="13">
        <f t="shared" si="22"/>
        <v>0</v>
      </c>
      <c r="J445" s="13">
        <f t="shared" si="23"/>
        <v>0</v>
      </c>
      <c r="K445" s="13"/>
    </row>
    <row r="446" spans="1:11" ht="12.75">
      <c r="A446" s="11">
        <v>733</v>
      </c>
      <c r="B446" s="1">
        <v>0.001158471</v>
      </c>
      <c r="C446" s="1">
        <v>0.0004183452</v>
      </c>
      <c r="E446">
        <v>71.446</v>
      </c>
      <c r="F446" s="7"/>
      <c r="G446" s="13">
        <f t="shared" si="20"/>
        <v>0.0298890911592</v>
      </c>
      <c r="H446" s="13">
        <f t="shared" si="21"/>
        <v>0</v>
      </c>
      <c r="I446" s="13">
        <f t="shared" si="22"/>
        <v>0</v>
      </c>
      <c r="J446" s="13">
        <f t="shared" si="23"/>
        <v>0</v>
      </c>
      <c r="K446" s="13"/>
    </row>
    <row r="447" spans="1:11" ht="12.75">
      <c r="A447" s="11">
        <v>734</v>
      </c>
      <c r="B447" s="1">
        <v>0.00107643</v>
      </c>
      <c r="C447" s="1">
        <v>0.0003887184</v>
      </c>
      <c r="E447">
        <v>71.9662</v>
      </c>
      <c r="F447" s="7"/>
      <c r="G447" s="13">
        <f t="shared" si="20"/>
        <v>0.02797458611808</v>
      </c>
      <c r="H447" s="13">
        <f t="shared" si="21"/>
        <v>0</v>
      </c>
      <c r="I447" s="13">
        <f t="shared" si="22"/>
        <v>0</v>
      </c>
      <c r="J447" s="13">
        <f t="shared" si="23"/>
        <v>0</v>
      </c>
      <c r="K447" s="13"/>
    </row>
    <row r="448" spans="1:11" ht="12.75">
      <c r="A448" s="11">
        <v>735</v>
      </c>
      <c r="B448" s="1">
        <v>0.0009999493</v>
      </c>
      <c r="C448" s="1">
        <v>0.0003611</v>
      </c>
      <c r="E448">
        <v>72.4863</v>
      </c>
      <c r="F448" s="7"/>
      <c r="G448" s="13">
        <f t="shared" si="20"/>
        <v>0.02617480293</v>
      </c>
      <c r="H448" s="13">
        <f t="shared" si="21"/>
        <v>0</v>
      </c>
      <c r="I448" s="13">
        <f t="shared" si="22"/>
        <v>0</v>
      </c>
      <c r="J448" s="13">
        <f t="shared" si="23"/>
        <v>0</v>
      </c>
      <c r="K448" s="13"/>
    </row>
    <row r="449" spans="1:11" ht="12.75">
      <c r="A449" s="11">
        <v>736</v>
      </c>
      <c r="B449" s="1">
        <v>0.0009287358</v>
      </c>
      <c r="C449" s="1">
        <v>0.0003353835</v>
      </c>
      <c r="E449">
        <v>73.0064</v>
      </c>
      <c r="F449" s="7"/>
      <c r="G449" s="13">
        <f t="shared" si="20"/>
        <v>0.0244851419544</v>
      </c>
      <c r="H449" s="13">
        <f t="shared" si="21"/>
        <v>0</v>
      </c>
      <c r="I449" s="13">
        <f t="shared" si="22"/>
        <v>0</v>
      </c>
      <c r="J449" s="13">
        <f t="shared" si="23"/>
        <v>0</v>
      </c>
      <c r="K449" s="13"/>
    </row>
    <row r="450" spans="1:11" ht="12.75">
      <c r="A450" s="11">
        <v>737</v>
      </c>
      <c r="B450" s="1">
        <v>0.0008624332</v>
      </c>
      <c r="C450" s="1">
        <v>0.0003114404</v>
      </c>
      <c r="E450">
        <v>73.5266</v>
      </c>
      <c r="F450" s="7"/>
      <c r="G450" s="13">
        <f t="shared" si="20"/>
        <v>0.02289915371464</v>
      </c>
      <c r="H450" s="13">
        <f t="shared" si="21"/>
        <v>0</v>
      </c>
      <c r="I450" s="13">
        <f t="shared" si="22"/>
        <v>0</v>
      </c>
      <c r="J450" s="13">
        <f t="shared" si="23"/>
        <v>0</v>
      </c>
      <c r="K450" s="13"/>
    </row>
    <row r="451" spans="1:11" ht="12.75">
      <c r="A451" s="11">
        <v>738</v>
      </c>
      <c r="B451" s="1">
        <v>0.0008007503</v>
      </c>
      <c r="C451" s="1">
        <v>0.0002891656</v>
      </c>
      <c r="E451">
        <v>74.0467</v>
      </c>
      <c r="F451" s="7"/>
      <c r="G451" s="13">
        <f t="shared" si="20"/>
        <v>0.02141175843352</v>
      </c>
      <c r="H451" s="13">
        <f t="shared" si="21"/>
        <v>0</v>
      </c>
      <c r="I451" s="13">
        <f t="shared" si="22"/>
        <v>0</v>
      </c>
      <c r="J451" s="13">
        <f t="shared" si="23"/>
        <v>0</v>
      </c>
      <c r="K451" s="13"/>
    </row>
    <row r="452" spans="1:11" ht="12.75">
      <c r="A452" s="11">
        <v>739</v>
      </c>
      <c r="B452" s="1">
        <v>0.000743396</v>
      </c>
      <c r="C452" s="1">
        <v>0.0002684539</v>
      </c>
      <c r="E452">
        <v>74.5669</v>
      </c>
      <c r="F452" s="7"/>
      <c r="G452" s="13">
        <f t="shared" si="20"/>
        <v>0.020017775115910002</v>
      </c>
      <c r="H452" s="13">
        <f t="shared" si="21"/>
        <v>0</v>
      </c>
      <c r="I452" s="13">
        <f t="shared" si="22"/>
        <v>0</v>
      </c>
      <c r="J452" s="13">
        <f t="shared" si="23"/>
        <v>0</v>
      </c>
      <c r="K452" s="13"/>
    </row>
    <row r="453" spans="1:11" ht="12.75">
      <c r="A453" s="11">
        <v>740</v>
      </c>
      <c r="B453" s="1">
        <v>0.0006900786</v>
      </c>
      <c r="C453" s="1">
        <v>0.0002492</v>
      </c>
      <c r="E453">
        <v>75.087</v>
      </c>
      <c r="F453" s="7"/>
      <c r="G453" s="13">
        <f t="shared" si="20"/>
        <v>0.0187116804</v>
      </c>
      <c r="H453" s="13">
        <f t="shared" si="21"/>
        <v>0</v>
      </c>
      <c r="I453" s="13">
        <f t="shared" si="22"/>
        <v>0</v>
      </c>
      <c r="J453" s="13">
        <f t="shared" si="23"/>
        <v>0</v>
      </c>
      <c r="K453" s="13"/>
    </row>
    <row r="454" spans="1:11" ht="12.75">
      <c r="A454" s="11">
        <v>741</v>
      </c>
      <c r="B454" s="1">
        <v>0.0006405156</v>
      </c>
      <c r="C454" s="1">
        <v>0.0002313019</v>
      </c>
      <c r="E454">
        <v>73.9376</v>
      </c>
      <c r="F454" s="7"/>
      <c r="G454" s="13">
        <f t="shared" si="20"/>
        <v>0.017101907361440002</v>
      </c>
      <c r="H454" s="13">
        <f t="shared" si="21"/>
        <v>0</v>
      </c>
      <c r="I454" s="13">
        <f t="shared" si="22"/>
        <v>0</v>
      </c>
      <c r="J454" s="13">
        <f t="shared" si="23"/>
        <v>0</v>
      </c>
      <c r="K454" s="13"/>
    </row>
    <row r="455" spans="1:11" ht="12.75">
      <c r="A455" s="11">
        <v>742</v>
      </c>
      <c r="B455" s="1">
        <v>0.0005945021</v>
      </c>
      <c r="C455" s="1">
        <v>0.0002146856</v>
      </c>
      <c r="E455">
        <v>72.7881</v>
      </c>
      <c r="F455" s="7"/>
      <c r="G455" s="13">
        <f t="shared" si="20"/>
        <v>0.015626556921360002</v>
      </c>
      <c r="H455" s="13">
        <f t="shared" si="21"/>
        <v>0</v>
      </c>
      <c r="I455" s="13">
        <f t="shared" si="22"/>
        <v>0</v>
      </c>
      <c r="J455" s="13">
        <f t="shared" si="23"/>
        <v>0</v>
      </c>
      <c r="K455" s="13"/>
    </row>
    <row r="456" spans="1:11" ht="12.75">
      <c r="A456" s="11">
        <v>743</v>
      </c>
      <c r="B456" s="1">
        <v>0.0005518646</v>
      </c>
      <c r="C456" s="1">
        <v>0.0001992884</v>
      </c>
      <c r="E456">
        <v>71.6387</v>
      </c>
      <c r="F456" s="7"/>
      <c r="G456" s="13">
        <f t="shared" si="20"/>
        <v>0.01427676190108</v>
      </c>
      <c r="H456" s="13">
        <f t="shared" si="21"/>
        <v>0</v>
      </c>
      <c r="I456" s="13">
        <f t="shared" si="22"/>
        <v>0</v>
      </c>
      <c r="J456" s="13">
        <f t="shared" si="23"/>
        <v>0</v>
      </c>
      <c r="K456" s="13"/>
    </row>
    <row r="457" spans="1:11" ht="12.75">
      <c r="A457" s="11">
        <v>744</v>
      </c>
      <c r="B457" s="1">
        <v>0.000512429</v>
      </c>
      <c r="C457" s="1">
        <v>0.0001850475</v>
      </c>
      <c r="E457">
        <v>70.4893</v>
      </c>
      <c r="F457" s="7"/>
      <c r="G457" s="13">
        <f t="shared" si="20"/>
        <v>0.01304386874175</v>
      </c>
      <c r="H457" s="13">
        <f t="shared" si="21"/>
        <v>0</v>
      </c>
      <c r="I457" s="13">
        <f t="shared" si="22"/>
        <v>0</v>
      </c>
      <c r="J457" s="13">
        <f t="shared" si="23"/>
        <v>0</v>
      </c>
      <c r="K457" s="13"/>
    </row>
    <row r="458" spans="1:11" ht="12.75">
      <c r="A458" s="11">
        <v>745</v>
      </c>
      <c r="B458" s="1">
        <v>0.0004760213</v>
      </c>
      <c r="C458" s="1">
        <v>0.0001719</v>
      </c>
      <c r="E458">
        <v>69.3398</v>
      </c>
      <c r="F458" s="7"/>
      <c r="G458" s="13">
        <f aca="true" t="shared" si="24" ref="G458:G521">C458*E458</f>
        <v>0.01191951162</v>
      </c>
      <c r="H458" s="13">
        <f aca="true" t="shared" si="25" ref="H458:H521">E458*F458*B458</f>
        <v>0</v>
      </c>
      <c r="I458" s="13">
        <f aca="true" t="shared" si="26" ref="I458:I521">E458*F458*C458</f>
        <v>0</v>
      </c>
      <c r="J458" s="13">
        <f aca="true" t="shared" si="27" ref="J458:J521">E458*F458*D458</f>
        <v>0</v>
      </c>
      <c r="K458" s="13"/>
    </row>
    <row r="459" spans="1:11" ht="12.75">
      <c r="A459" s="11">
        <v>746</v>
      </c>
      <c r="B459" s="1">
        <v>0.0004424536</v>
      </c>
      <c r="C459" s="1">
        <v>0.0001597781</v>
      </c>
      <c r="E459">
        <v>68.1904</v>
      </c>
      <c r="F459" s="7"/>
      <c r="G459" s="13">
        <f t="shared" si="24"/>
        <v>0.010895332550239998</v>
      </c>
      <c r="H459" s="13">
        <f t="shared" si="25"/>
        <v>0</v>
      </c>
      <c r="I459" s="13">
        <f t="shared" si="26"/>
        <v>0</v>
      </c>
      <c r="J459" s="13">
        <f t="shared" si="27"/>
        <v>0</v>
      </c>
      <c r="K459" s="13"/>
    </row>
    <row r="460" spans="1:11" ht="12.75">
      <c r="A460" s="11">
        <v>747</v>
      </c>
      <c r="B460" s="1">
        <v>0.0004115117</v>
      </c>
      <c r="C460" s="1">
        <v>0.0001486044</v>
      </c>
      <c r="E460">
        <v>67.041</v>
      </c>
      <c r="F460" s="7"/>
      <c r="G460" s="13">
        <f t="shared" si="24"/>
        <v>0.009962587580399999</v>
      </c>
      <c r="H460" s="13">
        <f t="shared" si="25"/>
        <v>0</v>
      </c>
      <c r="I460" s="13">
        <f t="shared" si="26"/>
        <v>0</v>
      </c>
      <c r="J460" s="13">
        <f t="shared" si="27"/>
        <v>0</v>
      </c>
      <c r="K460" s="13"/>
    </row>
    <row r="461" spans="1:11" ht="12.75">
      <c r="A461" s="11">
        <v>748</v>
      </c>
      <c r="B461" s="1">
        <v>0.0003829814</v>
      </c>
      <c r="C461" s="1">
        <v>0.0001383016</v>
      </c>
      <c r="E461">
        <v>65.8916</v>
      </c>
      <c r="F461" s="7"/>
      <c r="G461" s="13">
        <f t="shared" si="24"/>
        <v>0.00911291370656</v>
      </c>
      <c r="H461" s="13">
        <f t="shared" si="25"/>
        <v>0</v>
      </c>
      <c r="I461" s="13">
        <f t="shared" si="26"/>
        <v>0</v>
      </c>
      <c r="J461" s="13">
        <f t="shared" si="27"/>
        <v>0</v>
      </c>
      <c r="K461" s="13"/>
    </row>
    <row r="462" spans="1:11" ht="12.75">
      <c r="A462" s="11">
        <v>749</v>
      </c>
      <c r="B462" s="1">
        <v>0.0003566491</v>
      </c>
      <c r="C462" s="1">
        <v>0.0001287925</v>
      </c>
      <c r="E462">
        <v>64.7421</v>
      </c>
      <c r="F462" s="7"/>
      <c r="G462" s="13">
        <f t="shared" si="24"/>
        <v>0.008338296914249999</v>
      </c>
      <c r="H462" s="13">
        <f t="shared" si="25"/>
        <v>0</v>
      </c>
      <c r="I462" s="13">
        <f t="shared" si="26"/>
        <v>0</v>
      </c>
      <c r="J462" s="13">
        <f t="shared" si="27"/>
        <v>0</v>
      </c>
      <c r="K462" s="13"/>
    </row>
    <row r="463" spans="1:11" ht="12.75">
      <c r="A463" s="11">
        <v>750</v>
      </c>
      <c r="B463" s="1">
        <v>0.0003323011</v>
      </c>
      <c r="C463" s="1">
        <v>0.00012</v>
      </c>
      <c r="E463">
        <v>63.5927</v>
      </c>
      <c r="F463" s="7"/>
      <c r="G463" s="13">
        <f t="shared" si="24"/>
        <v>0.007631124</v>
      </c>
      <c r="H463" s="13">
        <f t="shared" si="25"/>
        <v>0</v>
      </c>
      <c r="I463" s="13">
        <f t="shared" si="26"/>
        <v>0</v>
      </c>
      <c r="J463" s="13">
        <f t="shared" si="27"/>
        <v>0</v>
      </c>
      <c r="K463" s="13"/>
    </row>
    <row r="464" spans="1:11" ht="12.75">
      <c r="A464" s="11">
        <v>751</v>
      </c>
      <c r="B464" s="1">
        <v>0.0003097586</v>
      </c>
      <c r="C464" s="1">
        <v>0.0001118595</v>
      </c>
      <c r="E464">
        <v>61.8752</v>
      </c>
      <c r="F464" s="7"/>
      <c r="G464" s="13">
        <f t="shared" si="24"/>
        <v>0.006921328934399999</v>
      </c>
      <c r="H464" s="13">
        <f t="shared" si="25"/>
        <v>0</v>
      </c>
      <c r="I464" s="13">
        <f t="shared" si="26"/>
        <v>0</v>
      </c>
      <c r="J464" s="13">
        <f t="shared" si="27"/>
        <v>0</v>
      </c>
      <c r="K464" s="13"/>
    </row>
    <row r="465" spans="1:11" ht="12.75">
      <c r="A465" s="11">
        <v>752</v>
      </c>
      <c r="B465" s="1">
        <v>0.0002888871</v>
      </c>
      <c r="C465" s="1">
        <v>0.0001043224</v>
      </c>
      <c r="E465">
        <v>60.1578</v>
      </c>
      <c r="F465" s="7"/>
      <c r="G465" s="13">
        <f t="shared" si="24"/>
        <v>0.00627580607472</v>
      </c>
      <c r="H465" s="13">
        <f t="shared" si="25"/>
        <v>0</v>
      </c>
      <c r="I465" s="13">
        <f t="shared" si="26"/>
        <v>0</v>
      </c>
      <c r="J465" s="13">
        <f t="shared" si="27"/>
        <v>0</v>
      </c>
      <c r="K465" s="13"/>
    </row>
    <row r="466" spans="1:11" ht="12.75">
      <c r="A466" s="11">
        <v>753</v>
      </c>
      <c r="B466" s="1">
        <v>0.0002695394</v>
      </c>
      <c r="C466" s="1">
        <v>9.73356E-05</v>
      </c>
      <c r="E466">
        <v>58.4403</v>
      </c>
      <c r="F466" s="7"/>
      <c r="G466" s="13">
        <f t="shared" si="24"/>
        <v>0.00568832166468</v>
      </c>
      <c r="H466" s="13">
        <f t="shared" si="25"/>
        <v>0</v>
      </c>
      <c r="I466" s="13">
        <f t="shared" si="26"/>
        <v>0</v>
      </c>
      <c r="J466" s="13">
        <f t="shared" si="27"/>
        <v>0</v>
      </c>
      <c r="K466" s="13"/>
    </row>
    <row r="467" spans="1:11" ht="12.75">
      <c r="A467" s="11">
        <v>754</v>
      </c>
      <c r="B467" s="1">
        <v>0.0002515682</v>
      </c>
      <c r="C467" s="1">
        <v>9.084587E-05</v>
      </c>
      <c r="E467">
        <v>56.7229</v>
      </c>
      <c r="F467" s="7"/>
      <c r="G467" s="13">
        <f t="shared" si="24"/>
        <v>0.005153041199423</v>
      </c>
      <c r="H467" s="13">
        <f t="shared" si="25"/>
        <v>0</v>
      </c>
      <c r="I467" s="13">
        <f t="shared" si="26"/>
        <v>0</v>
      </c>
      <c r="J467" s="13">
        <f t="shared" si="27"/>
        <v>0</v>
      </c>
      <c r="K467" s="13"/>
    </row>
    <row r="468" spans="1:11" ht="12.75">
      <c r="A468" s="11">
        <v>755</v>
      </c>
      <c r="B468" s="1">
        <v>0.0002348261</v>
      </c>
      <c r="C468" s="1">
        <v>8.48E-05</v>
      </c>
      <c r="E468">
        <v>55.0054</v>
      </c>
      <c r="F468" s="7"/>
      <c r="G468" s="13">
        <f t="shared" si="24"/>
        <v>0.00466445792</v>
      </c>
      <c r="H468" s="13">
        <f t="shared" si="25"/>
        <v>0</v>
      </c>
      <c r="I468" s="13">
        <f t="shared" si="26"/>
        <v>0</v>
      </c>
      <c r="J468" s="13">
        <f t="shared" si="27"/>
        <v>0</v>
      </c>
      <c r="K468" s="13"/>
    </row>
    <row r="469" spans="1:11" ht="12.75">
      <c r="A469" s="11">
        <v>756</v>
      </c>
      <c r="B469" s="1">
        <v>0.000219171</v>
      </c>
      <c r="C469" s="1">
        <v>7.914667E-05</v>
      </c>
      <c r="E469">
        <v>53.288</v>
      </c>
      <c r="F469" s="7"/>
      <c r="G469" s="13">
        <f t="shared" si="24"/>
        <v>0.004217567750959999</v>
      </c>
      <c r="H469" s="13">
        <f t="shared" si="25"/>
        <v>0</v>
      </c>
      <c r="I469" s="13">
        <f t="shared" si="26"/>
        <v>0</v>
      </c>
      <c r="J469" s="13">
        <f t="shared" si="27"/>
        <v>0</v>
      </c>
      <c r="K469" s="13"/>
    </row>
    <row r="470" spans="1:11" ht="12.75">
      <c r="A470" s="11">
        <v>757</v>
      </c>
      <c r="B470" s="1">
        <v>0.0002045258</v>
      </c>
      <c r="C470" s="1">
        <v>7.3858E-05</v>
      </c>
      <c r="E470">
        <v>51.5705</v>
      </c>
      <c r="F470" s="7"/>
      <c r="G470" s="13">
        <f t="shared" si="24"/>
        <v>0.003808893989</v>
      </c>
      <c r="H470" s="13">
        <f t="shared" si="25"/>
        <v>0</v>
      </c>
      <c r="I470" s="13">
        <f t="shared" si="26"/>
        <v>0</v>
      </c>
      <c r="J470" s="13">
        <f t="shared" si="27"/>
        <v>0</v>
      </c>
      <c r="K470" s="13"/>
    </row>
    <row r="471" spans="1:11" ht="12.75">
      <c r="A471" s="11">
        <v>758</v>
      </c>
      <c r="B471" s="1">
        <v>0.0001908405</v>
      </c>
      <c r="C471" s="1">
        <v>6.8916E-05</v>
      </c>
      <c r="E471">
        <v>49.8531</v>
      </c>
      <c r="F471" s="7"/>
      <c r="G471" s="13">
        <f t="shared" si="24"/>
        <v>0.0034356762396</v>
      </c>
      <c r="H471" s="13">
        <f t="shared" si="25"/>
        <v>0</v>
      </c>
      <c r="I471" s="13">
        <f t="shared" si="26"/>
        <v>0</v>
      </c>
      <c r="J471" s="13">
        <f t="shared" si="27"/>
        <v>0</v>
      </c>
      <c r="K471" s="13"/>
    </row>
    <row r="472" spans="1:11" ht="12.75">
      <c r="A472" s="11">
        <v>759</v>
      </c>
      <c r="B472" s="1">
        <v>0.0001780654</v>
      </c>
      <c r="C472" s="1">
        <v>6.430267E-05</v>
      </c>
      <c r="E472">
        <v>48.1356</v>
      </c>
      <c r="F472" s="7"/>
      <c r="G472" s="13">
        <f t="shared" si="24"/>
        <v>0.003095247602052</v>
      </c>
      <c r="H472" s="13">
        <f t="shared" si="25"/>
        <v>0</v>
      </c>
      <c r="I472" s="13">
        <f t="shared" si="26"/>
        <v>0</v>
      </c>
      <c r="J472" s="13">
        <f t="shared" si="27"/>
        <v>0</v>
      </c>
      <c r="K472" s="13"/>
    </row>
    <row r="473" spans="1:11" ht="12.75">
      <c r="A473" s="11">
        <v>760</v>
      </c>
      <c r="B473" s="1">
        <v>0.0001661505</v>
      </c>
      <c r="C473" s="1">
        <v>6E-05</v>
      </c>
      <c r="E473">
        <v>46.4182</v>
      </c>
      <c r="F473" s="7"/>
      <c r="G473" s="13">
        <f t="shared" si="24"/>
        <v>0.002785092</v>
      </c>
      <c r="H473" s="13">
        <f t="shared" si="25"/>
        <v>0</v>
      </c>
      <c r="I473" s="13">
        <f t="shared" si="26"/>
        <v>0</v>
      </c>
      <c r="J473" s="13">
        <f t="shared" si="27"/>
        <v>0</v>
      </c>
      <c r="K473" s="13"/>
    </row>
    <row r="474" spans="1:11" ht="12.75">
      <c r="A474" s="11">
        <v>761</v>
      </c>
      <c r="B474" s="1">
        <v>0.0001550236</v>
      </c>
      <c r="C474" s="1">
        <v>5.598187E-05</v>
      </c>
      <c r="E474">
        <v>48.4569</v>
      </c>
      <c r="F474" s="7"/>
      <c r="G474" s="13">
        <f t="shared" si="24"/>
        <v>0.0027127078764029996</v>
      </c>
      <c r="H474" s="13">
        <f t="shared" si="25"/>
        <v>0</v>
      </c>
      <c r="I474" s="13">
        <f t="shared" si="26"/>
        <v>0</v>
      </c>
      <c r="J474" s="13">
        <f t="shared" si="27"/>
        <v>0</v>
      </c>
      <c r="K474" s="13"/>
    </row>
    <row r="475" spans="1:11" ht="12.75">
      <c r="A475" s="11">
        <v>762</v>
      </c>
      <c r="B475" s="1">
        <v>0.0001446219</v>
      </c>
      <c r="C475" s="1">
        <v>5.22256E-05</v>
      </c>
      <c r="E475">
        <v>50.4956</v>
      </c>
      <c r="F475" s="7"/>
      <c r="G475" s="13">
        <f t="shared" si="24"/>
        <v>0.00263716300736</v>
      </c>
      <c r="H475" s="13">
        <f t="shared" si="25"/>
        <v>0</v>
      </c>
      <c r="I475" s="13">
        <f t="shared" si="26"/>
        <v>0</v>
      </c>
      <c r="J475" s="13">
        <f t="shared" si="27"/>
        <v>0</v>
      </c>
      <c r="K475" s="13"/>
    </row>
    <row r="476" spans="1:11" ht="12.75">
      <c r="A476" s="11">
        <v>763</v>
      </c>
      <c r="B476" s="1">
        <v>0.0001349098</v>
      </c>
      <c r="C476" s="1">
        <v>4.87184E-05</v>
      </c>
      <c r="E476">
        <v>52.5344</v>
      </c>
      <c r="F476" s="7"/>
      <c r="G476" s="13">
        <f t="shared" si="24"/>
        <v>0.00255939191296</v>
      </c>
      <c r="H476" s="13">
        <f t="shared" si="25"/>
        <v>0</v>
      </c>
      <c r="I476" s="13">
        <f t="shared" si="26"/>
        <v>0</v>
      </c>
      <c r="J476" s="13">
        <f t="shared" si="27"/>
        <v>0</v>
      </c>
      <c r="K476" s="13"/>
    </row>
    <row r="477" spans="1:11" ht="12.75">
      <c r="A477" s="11">
        <v>764</v>
      </c>
      <c r="B477" s="1">
        <v>0.000125852</v>
      </c>
      <c r="C477" s="1">
        <v>4.544747E-05</v>
      </c>
      <c r="E477">
        <v>54.5731</v>
      </c>
      <c r="F477" s="7"/>
      <c r="G477" s="13">
        <f t="shared" si="24"/>
        <v>0.0024802093250569997</v>
      </c>
      <c r="H477" s="13">
        <f t="shared" si="25"/>
        <v>0</v>
      </c>
      <c r="I477" s="13">
        <f t="shared" si="26"/>
        <v>0</v>
      </c>
      <c r="J477" s="13">
        <f t="shared" si="27"/>
        <v>0</v>
      </c>
      <c r="K477" s="13"/>
    </row>
    <row r="478" spans="1:11" ht="12.75">
      <c r="A478" s="11">
        <v>765</v>
      </c>
      <c r="B478" s="1">
        <v>0.000117413</v>
      </c>
      <c r="C478" s="1">
        <v>4.24E-05</v>
      </c>
      <c r="E478">
        <v>56.6118</v>
      </c>
      <c r="F478" s="7"/>
      <c r="G478" s="13">
        <f t="shared" si="24"/>
        <v>0.00240034032</v>
      </c>
      <c r="H478" s="13">
        <f t="shared" si="25"/>
        <v>0</v>
      </c>
      <c r="I478" s="13">
        <f t="shared" si="26"/>
        <v>0</v>
      </c>
      <c r="J478" s="13">
        <f t="shared" si="27"/>
        <v>0</v>
      </c>
      <c r="K478" s="13"/>
    </row>
    <row r="479" spans="1:11" ht="12.75">
      <c r="A479" s="11">
        <v>766</v>
      </c>
      <c r="B479" s="1">
        <v>0.0001095515</v>
      </c>
      <c r="C479" s="1">
        <v>3.956104E-05</v>
      </c>
      <c r="E479">
        <v>58.6505</v>
      </c>
      <c r="F479" s="7"/>
      <c r="G479" s="13">
        <f t="shared" si="24"/>
        <v>0.00232027477652</v>
      </c>
      <c r="H479" s="13">
        <f t="shared" si="25"/>
        <v>0</v>
      </c>
      <c r="I479" s="13">
        <f t="shared" si="26"/>
        <v>0</v>
      </c>
      <c r="J479" s="13">
        <f t="shared" si="27"/>
        <v>0</v>
      </c>
      <c r="K479" s="13"/>
    </row>
    <row r="480" spans="1:11" ht="12.75">
      <c r="A480" s="11">
        <v>767</v>
      </c>
      <c r="B480" s="1">
        <v>0.0001022245</v>
      </c>
      <c r="C480" s="1">
        <v>3.691512E-05</v>
      </c>
      <c r="E480">
        <v>60.6892</v>
      </c>
      <c r="F480" s="7"/>
      <c r="G480" s="13">
        <f t="shared" si="24"/>
        <v>0.0022403491007040002</v>
      </c>
      <c r="H480" s="13">
        <f t="shared" si="25"/>
        <v>0</v>
      </c>
      <c r="I480" s="13">
        <f t="shared" si="26"/>
        <v>0</v>
      </c>
      <c r="J480" s="13">
        <f t="shared" si="27"/>
        <v>0</v>
      </c>
      <c r="K480" s="13"/>
    </row>
    <row r="481" spans="1:11" ht="12.75">
      <c r="A481" s="11">
        <v>768</v>
      </c>
      <c r="B481" s="1">
        <v>9.539445E-05</v>
      </c>
      <c r="C481" s="1">
        <v>3.444868E-05</v>
      </c>
      <c r="E481">
        <v>62.728</v>
      </c>
      <c r="F481" s="7"/>
      <c r="G481" s="13">
        <f t="shared" si="24"/>
        <v>0.0021608967990400002</v>
      </c>
      <c r="H481" s="13">
        <f t="shared" si="25"/>
        <v>0</v>
      </c>
      <c r="I481" s="13">
        <f t="shared" si="26"/>
        <v>0</v>
      </c>
      <c r="J481" s="13">
        <f t="shared" si="27"/>
        <v>0</v>
      </c>
      <c r="K481" s="13"/>
    </row>
    <row r="482" spans="1:11" ht="12.75">
      <c r="A482" s="11">
        <v>769</v>
      </c>
      <c r="B482" s="1">
        <v>8.90239E-05</v>
      </c>
      <c r="C482" s="1">
        <v>3.214816E-05</v>
      </c>
      <c r="E482">
        <v>64.7667</v>
      </c>
      <c r="F482" s="7"/>
      <c r="G482" s="13">
        <f t="shared" si="24"/>
        <v>0.002082130234272</v>
      </c>
      <c r="H482" s="13">
        <f t="shared" si="25"/>
        <v>0</v>
      </c>
      <c r="I482" s="13">
        <f t="shared" si="26"/>
        <v>0</v>
      </c>
      <c r="J482" s="13">
        <f t="shared" si="27"/>
        <v>0</v>
      </c>
      <c r="K482" s="13"/>
    </row>
    <row r="483" spans="1:11" ht="12.75">
      <c r="A483" s="11">
        <v>770</v>
      </c>
      <c r="B483" s="1">
        <v>8.307527E-05</v>
      </c>
      <c r="C483" s="1">
        <v>3E-05</v>
      </c>
      <c r="E483">
        <v>66.8054</v>
      </c>
      <c r="F483" s="7"/>
      <c r="G483" s="13">
        <f t="shared" si="24"/>
        <v>0.0020041620000000003</v>
      </c>
      <c r="H483" s="13">
        <f t="shared" si="25"/>
        <v>0</v>
      </c>
      <c r="I483" s="13">
        <f t="shared" si="26"/>
        <v>0</v>
      </c>
      <c r="J483" s="13">
        <f t="shared" si="27"/>
        <v>0</v>
      </c>
      <c r="K483" s="13"/>
    </row>
    <row r="484" spans="1:11" ht="12.75">
      <c r="A484" s="11">
        <v>771</v>
      </c>
      <c r="B484" s="1">
        <v>7.751269E-05</v>
      </c>
      <c r="C484" s="1">
        <v>2.799125E-05</v>
      </c>
      <c r="E484">
        <v>66.4631</v>
      </c>
      <c r="F484" s="7"/>
      <c r="G484" s="13">
        <f t="shared" si="24"/>
        <v>0.001860385247875</v>
      </c>
      <c r="H484" s="13">
        <f t="shared" si="25"/>
        <v>0</v>
      </c>
      <c r="I484" s="13">
        <f t="shared" si="26"/>
        <v>0</v>
      </c>
      <c r="J484" s="13">
        <f t="shared" si="27"/>
        <v>0</v>
      </c>
      <c r="K484" s="13"/>
    </row>
    <row r="485" spans="1:11" ht="12.75">
      <c r="A485" s="11">
        <v>772</v>
      </c>
      <c r="B485" s="1">
        <v>7.231304E-05</v>
      </c>
      <c r="C485" s="1">
        <v>2.611356E-05</v>
      </c>
      <c r="E485">
        <v>66.1209</v>
      </c>
      <c r="F485" s="7"/>
      <c r="G485" s="13">
        <f t="shared" si="24"/>
        <v>0.0017266520894040002</v>
      </c>
      <c r="H485" s="13">
        <f t="shared" si="25"/>
        <v>0</v>
      </c>
      <c r="I485" s="13">
        <f t="shared" si="26"/>
        <v>0</v>
      </c>
      <c r="J485" s="13">
        <f t="shared" si="27"/>
        <v>0</v>
      </c>
      <c r="K485" s="13"/>
    </row>
    <row r="486" spans="1:11" ht="12.75">
      <c r="A486" s="11">
        <v>773</v>
      </c>
      <c r="B486" s="1">
        <v>6.745778E-05</v>
      </c>
      <c r="C486" s="1">
        <v>2.436024E-05</v>
      </c>
      <c r="E486">
        <v>65.7786</v>
      </c>
      <c r="F486" s="7"/>
      <c r="G486" s="13">
        <f t="shared" si="24"/>
        <v>0.001602382482864</v>
      </c>
      <c r="H486" s="13">
        <f t="shared" si="25"/>
        <v>0</v>
      </c>
      <c r="I486" s="13">
        <f t="shared" si="26"/>
        <v>0</v>
      </c>
      <c r="J486" s="13">
        <f t="shared" si="27"/>
        <v>0</v>
      </c>
      <c r="K486" s="13"/>
    </row>
    <row r="487" spans="1:11" ht="12.75">
      <c r="A487" s="11">
        <v>774</v>
      </c>
      <c r="B487" s="1">
        <v>6.292844E-05</v>
      </c>
      <c r="C487" s="1">
        <v>2.272461E-05</v>
      </c>
      <c r="E487">
        <v>65.4364</v>
      </c>
      <c r="F487" s="7"/>
      <c r="G487" s="13">
        <f t="shared" si="24"/>
        <v>0.001487016669804</v>
      </c>
      <c r="H487" s="13">
        <f t="shared" si="25"/>
        <v>0</v>
      </c>
      <c r="I487" s="13">
        <f t="shared" si="26"/>
        <v>0</v>
      </c>
      <c r="J487" s="13">
        <f t="shared" si="27"/>
        <v>0</v>
      </c>
      <c r="K487" s="13"/>
    </row>
    <row r="488" spans="1:11" ht="12.75">
      <c r="A488" s="11">
        <v>775</v>
      </c>
      <c r="B488" s="1">
        <v>5.870652E-05</v>
      </c>
      <c r="C488" s="1">
        <v>2.12E-05</v>
      </c>
      <c r="E488">
        <v>65.0941</v>
      </c>
      <c r="F488" s="7"/>
      <c r="G488" s="13">
        <f t="shared" si="24"/>
        <v>0.00137999492</v>
      </c>
      <c r="H488" s="13">
        <f t="shared" si="25"/>
        <v>0</v>
      </c>
      <c r="I488" s="13">
        <f t="shared" si="26"/>
        <v>0</v>
      </c>
      <c r="J488" s="13">
        <f t="shared" si="27"/>
        <v>0</v>
      </c>
      <c r="K488" s="13"/>
    </row>
    <row r="489" spans="1:11" ht="12.75">
      <c r="A489" s="11">
        <v>776</v>
      </c>
      <c r="B489" s="1">
        <v>5.477028E-05</v>
      </c>
      <c r="C489" s="1">
        <v>1.977855E-05</v>
      </c>
      <c r="E489">
        <v>64.7518</v>
      </c>
      <c r="F489" s="7"/>
      <c r="G489" s="13">
        <f t="shared" si="24"/>
        <v>0.00128069671389</v>
      </c>
      <c r="H489" s="13">
        <f t="shared" si="25"/>
        <v>0</v>
      </c>
      <c r="I489" s="13">
        <f t="shared" si="26"/>
        <v>0</v>
      </c>
      <c r="J489" s="13">
        <f t="shared" si="27"/>
        <v>0</v>
      </c>
      <c r="K489" s="13"/>
    </row>
    <row r="490" spans="1:11" ht="12.75">
      <c r="A490" s="11">
        <v>777</v>
      </c>
      <c r="B490" s="1">
        <v>5.109918E-05</v>
      </c>
      <c r="C490" s="1">
        <v>1.845285E-05</v>
      </c>
      <c r="E490">
        <v>64.4096</v>
      </c>
      <c r="F490" s="7"/>
      <c r="G490" s="13">
        <f t="shared" si="24"/>
        <v>0.00118854068736</v>
      </c>
      <c r="H490" s="13">
        <f t="shared" si="25"/>
        <v>0</v>
      </c>
      <c r="I490" s="13">
        <f t="shared" si="26"/>
        <v>0</v>
      </c>
      <c r="J490" s="13">
        <f t="shared" si="27"/>
        <v>0</v>
      </c>
      <c r="K490" s="13"/>
    </row>
    <row r="491" spans="1:11" ht="12.75">
      <c r="A491" s="11">
        <v>778</v>
      </c>
      <c r="B491" s="1">
        <v>4.767654E-05</v>
      </c>
      <c r="C491" s="1">
        <v>1.721687E-05</v>
      </c>
      <c r="E491">
        <v>64.0673</v>
      </c>
      <c r="F491" s="7"/>
      <c r="G491" s="13">
        <f t="shared" si="24"/>
        <v>0.001103038375351</v>
      </c>
      <c r="H491" s="13">
        <f t="shared" si="25"/>
        <v>0</v>
      </c>
      <c r="I491" s="13">
        <f t="shared" si="26"/>
        <v>0</v>
      </c>
      <c r="J491" s="13">
        <f t="shared" si="27"/>
        <v>0</v>
      </c>
      <c r="K491" s="13"/>
    </row>
    <row r="492" spans="1:11" ht="12.75">
      <c r="A492" s="11">
        <v>779</v>
      </c>
      <c r="B492" s="1">
        <v>4.448567E-05</v>
      </c>
      <c r="C492" s="1">
        <v>1.606459E-05</v>
      </c>
      <c r="E492">
        <v>63.7251</v>
      </c>
      <c r="F492" s="7"/>
      <c r="G492" s="13">
        <f t="shared" si="24"/>
        <v>0.001023717604209</v>
      </c>
      <c r="H492" s="13">
        <f t="shared" si="25"/>
        <v>0</v>
      </c>
      <c r="I492" s="13">
        <f t="shared" si="26"/>
        <v>0</v>
      </c>
      <c r="J492" s="13">
        <f t="shared" si="27"/>
        <v>0</v>
      </c>
      <c r="K492" s="13"/>
    </row>
    <row r="493" spans="1:11" ht="12.75">
      <c r="A493" s="11">
        <v>780</v>
      </c>
      <c r="B493" s="1">
        <v>4.150994E-05</v>
      </c>
      <c r="C493" s="1">
        <v>1.499E-05</v>
      </c>
      <c r="E493">
        <v>63.3828</v>
      </c>
      <c r="F493" s="7"/>
      <c r="G493" s="13">
        <f t="shared" si="24"/>
        <v>0.000950108172</v>
      </c>
      <c r="H493" s="13">
        <f t="shared" si="25"/>
        <v>0</v>
      </c>
      <c r="I493" s="13">
        <f t="shared" si="26"/>
        <v>0</v>
      </c>
      <c r="J493" s="13">
        <f t="shared" si="27"/>
        <v>0</v>
      </c>
      <c r="K493" s="13"/>
    </row>
    <row r="494" spans="1:11" ht="12.75">
      <c r="A494" s="11">
        <v>781</v>
      </c>
      <c r="B494" s="1">
        <v>3.873324E-05</v>
      </c>
      <c r="C494" s="1">
        <v>1.398728E-05</v>
      </c>
      <c r="E494">
        <v>63.4749</v>
      </c>
      <c r="F494" s="7"/>
      <c r="G494" s="13">
        <f t="shared" si="24"/>
        <v>0.0008878411992719999</v>
      </c>
      <c r="H494" s="13">
        <f t="shared" si="25"/>
        <v>0</v>
      </c>
      <c r="I494" s="13">
        <f t="shared" si="26"/>
        <v>0</v>
      </c>
      <c r="J494" s="13">
        <f t="shared" si="27"/>
        <v>0</v>
      </c>
      <c r="K494" s="13"/>
    </row>
    <row r="495" spans="1:11" ht="12.75">
      <c r="A495" s="11">
        <v>782</v>
      </c>
      <c r="B495" s="1">
        <v>3.614203E-05</v>
      </c>
      <c r="C495" s="1">
        <v>1.305155E-05</v>
      </c>
      <c r="E495">
        <v>63.567</v>
      </c>
      <c r="F495" s="7"/>
      <c r="G495" s="13">
        <f t="shared" si="24"/>
        <v>0.00082964787885</v>
      </c>
      <c r="H495" s="13">
        <f t="shared" si="25"/>
        <v>0</v>
      </c>
      <c r="I495" s="13">
        <f t="shared" si="26"/>
        <v>0</v>
      </c>
      <c r="J495" s="13">
        <f t="shared" si="27"/>
        <v>0</v>
      </c>
      <c r="K495" s="13"/>
    </row>
    <row r="496" spans="1:11" ht="12.75">
      <c r="A496" s="11">
        <v>783</v>
      </c>
      <c r="B496" s="1">
        <v>3.372352E-05</v>
      </c>
      <c r="C496" s="1">
        <v>1.217818E-05</v>
      </c>
      <c r="E496">
        <v>63.6592</v>
      </c>
      <c r="F496" s="7"/>
      <c r="G496" s="13">
        <f t="shared" si="24"/>
        <v>0.000775253196256</v>
      </c>
      <c r="H496" s="13">
        <f t="shared" si="25"/>
        <v>0</v>
      </c>
      <c r="I496" s="13">
        <f t="shared" si="26"/>
        <v>0</v>
      </c>
      <c r="J496" s="13">
        <f t="shared" si="27"/>
        <v>0</v>
      </c>
      <c r="K496" s="13"/>
    </row>
    <row r="497" spans="1:11" ht="12.75">
      <c r="A497" s="11">
        <v>784</v>
      </c>
      <c r="B497" s="1">
        <v>3.146487E-05</v>
      </c>
      <c r="C497" s="1">
        <v>1.136254E-05</v>
      </c>
      <c r="E497">
        <v>63.7513</v>
      </c>
      <c r="F497" s="7"/>
      <c r="G497" s="13">
        <f t="shared" si="24"/>
        <v>0.000724376696302</v>
      </c>
      <c r="H497" s="13">
        <f t="shared" si="25"/>
        <v>0</v>
      </c>
      <c r="I497" s="13">
        <f t="shared" si="26"/>
        <v>0</v>
      </c>
      <c r="J497" s="13">
        <f t="shared" si="27"/>
        <v>0</v>
      </c>
      <c r="K497" s="13"/>
    </row>
    <row r="498" spans="1:11" ht="12.75">
      <c r="A498" s="11">
        <v>785</v>
      </c>
      <c r="B498" s="1">
        <v>2.935326E-05</v>
      </c>
      <c r="C498" s="1">
        <v>1.06E-05</v>
      </c>
      <c r="E498">
        <v>63.8434</v>
      </c>
      <c r="F498" s="7"/>
      <c r="G498" s="13">
        <f t="shared" si="24"/>
        <v>0.0006767400400000001</v>
      </c>
      <c r="H498" s="13">
        <f t="shared" si="25"/>
        <v>0</v>
      </c>
      <c r="I498" s="13">
        <f t="shared" si="26"/>
        <v>0</v>
      </c>
      <c r="J498" s="13">
        <f t="shared" si="27"/>
        <v>0</v>
      </c>
      <c r="K498" s="13"/>
    </row>
    <row r="499" spans="1:11" ht="12.75">
      <c r="A499" s="11">
        <v>786</v>
      </c>
      <c r="B499" s="1">
        <v>2.737573E-05</v>
      </c>
      <c r="C499" s="1">
        <v>9.885877E-06</v>
      </c>
      <c r="E499">
        <v>63.9355</v>
      </c>
      <c r="F499" s="7"/>
      <c r="G499" s="13">
        <f t="shared" si="24"/>
        <v>0.0006320584889334999</v>
      </c>
      <c r="H499" s="13">
        <f t="shared" si="25"/>
        <v>0</v>
      </c>
      <c r="I499" s="13">
        <f t="shared" si="26"/>
        <v>0</v>
      </c>
      <c r="J499" s="13">
        <f t="shared" si="27"/>
        <v>0</v>
      </c>
      <c r="K499" s="13"/>
    </row>
    <row r="500" spans="1:11" ht="12.75">
      <c r="A500" s="11">
        <v>787</v>
      </c>
      <c r="B500" s="1">
        <v>2.552433E-05</v>
      </c>
      <c r="C500" s="1">
        <v>9.217304E-06</v>
      </c>
      <c r="E500">
        <v>64.0276</v>
      </c>
      <c r="F500" s="7"/>
      <c r="G500" s="13">
        <f t="shared" si="24"/>
        <v>0.0005901618535904</v>
      </c>
      <c r="H500" s="13">
        <f t="shared" si="25"/>
        <v>0</v>
      </c>
      <c r="I500" s="13">
        <f t="shared" si="26"/>
        <v>0</v>
      </c>
      <c r="J500" s="13">
        <f t="shared" si="27"/>
        <v>0</v>
      </c>
      <c r="K500" s="13"/>
    </row>
    <row r="501" spans="1:11" ht="12.75">
      <c r="A501" s="11">
        <v>788</v>
      </c>
      <c r="B501" s="1">
        <v>2.379376E-05</v>
      </c>
      <c r="C501" s="1">
        <v>8.592362E-06</v>
      </c>
      <c r="E501">
        <v>64.1198</v>
      </c>
      <c r="F501" s="7"/>
      <c r="G501" s="13">
        <f t="shared" si="24"/>
        <v>0.0005509405329676</v>
      </c>
      <c r="H501" s="13">
        <f t="shared" si="25"/>
        <v>0</v>
      </c>
      <c r="I501" s="13">
        <f t="shared" si="26"/>
        <v>0</v>
      </c>
      <c r="J501" s="13">
        <f t="shared" si="27"/>
        <v>0</v>
      </c>
      <c r="K501" s="13"/>
    </row>
    <row r="502" spans="1:11" ht="12.75">
      <c r="A502" s="11">
        <v>789</v>
      </c>
      <c r="B502" s="1">
        <v>2.21787E-05</v>
      </c>
      <c r="C502" s="1">
        <v>8.009133E-06</v>
      </c>
      <c r="E502">
        <v>64.2119</v>
      </c>
      <c r="F502" s="7"/>
      <c r="G502" s="13">
        <f t="shared" si="24"/>
        <v>0.0005142816472827</v>
      </c>
      <c r="H502" s="13">
        <f t="shared" si="25"/>
        <v>0</v>
      </c>
      <c r="I502" s="13">
        <f t="shared" si="26"/>
        <v>0</v>
      </c>
      <c r="J502" s="13">
        <f t="shared" si="27"/>
        <v>0</v>
      </c>
      <c r="K502" s="13"/>
    </row>
    <row r="503" spans="1:11" ht="12.75">
      <c r="A503" s="11">
        <v>790</v>
      </c>
      <c r="B503" s="1">
        <v>2.067383E-05</v>
      </c>
      <c r="C503" s="1">
        <v>7.4657E-06</v>
      </c>
      <c r="E503">
        <v>64.304</v>
      </c>
      <c r="F503" s="7"/>
      <c r="G503" s="13">
        <f t="shared" si="24"/>
        <v>0.00048007437280000006</v>
      </c>
      <c r="H503" s="13">
        <f t="shared" si="25"/>
        <v>0</v>
      </c>
      <c r="I503" s="13">
        <f t="shared" si="26"/>
        <v>0</v>
      </c>
      <c r="J503" s="13">
        <f t="shared" si="27"/>
        <v>0</v>
      </c>
      <c r="K503" s="13"/>
    </row>
    <row r="504" spans="1:11" ht="12.75">
      <c r="A504" s="11">
        <v>791</v>
      </c>
      <c r="B504" s="1">
        <v>1.927226E-05</v>
      </c>
      <c r="C504" s="1">
        <v>6.959567E-06</v>
      </c>
      <c r="E504">
        <v>63.8188</v>
      </c>
      <c r="F504" s="7"/>
      <c r="G504" s="13">
        <f t="shared" si="24"/>
        <v>0.00044415121445960003</v>
      </c>
      <c r="H504" s="13">
        <f t="shared" si="25"/>
        <v>0</v>
      </c>
      <c r="I504" s="13">
        <f t="shared" si="26"/>
        <v>0</v>
      </c>
      <c r="J504" s="13">
        <f t="shared" si="27"/>
        <v>0</v>
      </c>
      <c r="K504" s="13"/>
    </row>
    <row r="505" spans="1:11" ht="12.75">
      <c r="A505" s="11">
        <v>792</v>
      </c>
      <c r="B505" s="1">
        <v>1.79664E-05</v>
      </c>
      <c r="C505" s="1">
        <v>6.487995E-06</v>
      </c>
      <c r="E505">
        <v>63.3336</v>
      </c>
      <c r="F505" s="7"/>
      <c r="G505" s="13">
        <f t="shared" si="24"/>
        <v>0.00041090808013199997</v>
      </c>
      <c r="H505" s="13">
        <f t="shared" si="25"/>
        <v>0</v>
      </c>
      <c r="I505" s="13">
        <f t="shared" si="26"/>
        <v>0</v>
      </c>
      <c r="J505" s="13">
        <f t="shared" si="27"/>
        <v>0</v>
      </c>
      <c r="K505" s="13"/>
    </row>
    <row r="506" spans="1:11" ht="12.75">
      <c r="A506" s="11">
        <v>793</v>
      </c>
      <c r="B506" s="1">
        <v>1.674991E-05</v>
      </c>
      <c r="C506" s="1">
        <v>6.048699E-06</v>
      </c>
      <c r="E506">
        <v>62.8484</v>
      </c>
      <c r="F506" s="7"/>
      <c r="G506" s="13">
        <f t="shared" si="24"/>
        <v>0.00038015105423159996</v>
      </c>
      <c r="H506" s="13">
        <f t="shared" si="25"/>
        <v>0</v>
      </c>
      <c r="I506" s="13">
        <f t="shared" si="26"/>
        <v>0</v>
      </c>
      <c r="J506" s="13">
        <f t="shared" si="27"/>
        <v>0</v>
      </c>
      <c r="K506" s="13"/>
    </row>
    <row r="507" spans="1:11" ht="12.75">
      <c r="A507" s="11">
        <v>794</v>
      </c>
      <c r="B507" s="1">
        <v>1.561648E-05</v>
      </c>
      <c r="C507" s="1">
        <v>5.639396E-06</v>
      </c>
      <c r="E507">
        <v>62.3632</v>
      </c>
      <c r="F507" s="7"/>
      <c r="G507" s="13">
        <f t="shared" si="24"/>
        <v>0.00035169078062719997</v>
      </c>
      <c r="H507" s="13">
        <f t="shared" si="25"/>
        <v>0</v>
      </c>
      <c r="I507" s="13">
        <f t="shared" si="26"/>
        <v>0</v>
      </c>
      <c r="J507" s="13">
        <f t="shared" si="27"/>
        <v>0</v>
      </c>
      <c r="K507" s="13"/>
    </row>
    <row r="508" spans="1:11" ht="12.75">
      <c r="A508" s="11">
        <v>795</v>
      </c>
      <c r="B508" s="1">
        <v>1.455977E-05</v>
      </c>
      <c r="C508" s="1">
        <v>5.2578E-06</v>
      </c>
      <c r="E508">
        <v>61.8779</v>
      </c>
      <c r="F508" s="7"/>
      <c r="G508" s="13">
        <f t="shared" si="24"/>
        <v>0.00032534162262</v>
      </c>
      <c r="H508" s="13">
        <f t="shared" si="25"/>
        <v>0</v>
      </c>
      <c r="I508" s="13">
        <f t="shared" si="26"/>
        <v>0</v>
      </c>
      <c r="J508" s="13">
        <f t="shared" si="27"/>
        <v>0</v>
      </c>
      <c r="K508" s="13"/>
    </row>
    <row r="509" spans="1:11" ht="12.75">
      <c r="A509" s="11">
        <v>796</v>
      </c>
      <c r="B509" s="1">
        <v>1.357387E-05</v>
      </c>
      <c r="C509" s="1">
        <v>4.901771E-06</v>
      </c>
      <c r="E509">
        <v>61.3927</v>
      </c>
      <c r="F509" s="7"/>
      <c r="G509" s="13">
        <f t="shared" si="24"/>
        <v>0.0003009329564717</v>
      </c>
      <c r="H509" s="13">
        <f t="shared" si="25"/>
        <v>0</v>
      </c>
      <c r="I509" s="13">
        <f t="shared" si="26"/>
        <v>0</v>
      </c>
      <c r="J509" s="13">
        <f t="shared" si="27"/>
        <v>0</v>
      </c>
      <c r="K509" s="13"/>
    </row>
    <row r="510" spans="1:11" ht="12.75">
      <c r="A510" s="11">
        <v>797</v>
      </c>
      <c r="B510" s="1">
        <v>1.265436E-05</v>
      </c>
      <c r="C510" s="1">
        <v>4.56972E-06</v>
      </c>
      <c r="E510">
        <v>60.9075</v>
      </c>
      <c r="F510" s="7"/>
      <c r="G510" s="13">
        <f t="shared" si="24"/>
        <v>0.0002783302209</v>
      </c>
      <c r="H510" s="13">
        <f t="shared" si="25"/>
        <v>0</v>
      </c>
      <c r="I510" s="13">
        <f t="shared" si="26"/>
        <v>0</v>
      </c>
      <c r="J510" s="13">
        <f t="shared" si="27"/>
        <v>0</v>
      </c>
      <c r="K510" s="13"/>
    </row>
    <row r="511" spans="1:11" ht="12.75">
      <c r="A511" s="11">
        <v>798</v>
      </c>
      <c r="B511" s="1">
        <v>1.179723E-05</v>
      </c>
      <c r="C511" s="1">
        <v>4.260194E-06</v>
      </c>
      <c r="E511">
        <v>60.4223</v>
      </c>
      <c r="F511" s="7"/>
      <c r="G511" s="13">
        <f t="shared" si="24"/>
        <v>0.0002574107199262</v>
      </c>
      <c r="H511" s="13">
        <f t="shared" si="25"/>
        <v>0</v>
      </c>
      <c r="I511" s="13">
        <f t="shared" si="26"/>
        <v>0</v>
      </c>
      <c r="J511" s="13">
        <f t="shared" si="27"/>
        <v>0</v>
      </c>
      <c r="K511" s="13"/>
    </row>
    <row r="512" spans="1:11" ht="12.75">
      <c r="A512" s="11">
        <v>799</v>
      </c>
      <c r="B512" s="1">
        <v>1.099844E-05</v>
      </c>
      <c r="C512" s="1">
        <v>3.971739E-06</v>
      </c>
      <c r="E512">
        <v>59.9371</v>
      </c>
      <c r="F512" s="7"/>
      <c r="G512" s="13">
        <f t="shared" si="24"/>
        <v>0.0002380545176169</v>
      </c>
      <c r="H512" s="13">
        <f t="shared" si="25"/>
        <v>0</v>
      </c>
      <c r="I512" s="13">
        <f t="shared" si="26"/>
        <v>0</v>
      </c>
      <c r="J512" s="13">
        <f t="shared" si="27"/>
        <v>0</v>
      </c>
      <c r="K512" s="13"/>
    </row>
    <row r="513" spans="1:11" ht="12.75">
      <c r="A513" s="11">
        <v>800</v>
      </c>
      <c r="B513" s="1">
        <v>1.025398E-05</v>
      </c>
      <c r="C513" s="1">
        <v>3.7029E-06</v>
      </c>
      <c r="E513">
        <v>59.4519</v>
      </c>
      <c r="F513" s="7"/>
      <c r="G513" s="13">
        <f t="shared" si="24"/>
        <v>0.00022014444051</v>
      </c>
      <c r="H513" s="13">
        <f t="shared" si="25"/>
        <v>0</v>
      </c>
      <c r="I513" s="13">
        <f t="shared" si="26"/>
        <v>0</v>
      </c>
      <c r="J513" s="13">
        <f t="shared" si="27"/>
        <v>0</v>
      </c>
      <c r="K513" s="13"/>
    </row>
    <row r="514" spans="1:11" ht="12.75">
      <c r="A514" s="11">
        <v>801</v>
      </c>
      <c r="B514" s="1">
        <v>9.559646E-06</v>
      </c>
      <c r="C514" s="1">
        <v>3.452163E-06</v>
      </c>
      <c r="E514">
        <v>58.7026</v>
      </c>
      <c r="F514" s="7"/>
      <c r="G514" s="13">
        <f t="shared" si="24"/>
        <v>0.0002026509437238</v>
      </c>
      <c r="H514" s="13">
        <f t="shared" si="25"/>
        <v>0</v>
      </c>
      <c r="I514" s="13">
        <f t="shared" si="26"/>
        <v>0</v>
      </c>
      <c r="J514" s="13">
        <f t="shared" si="27"/>
        <v>0</v>
      </c>
      <c r="K514" s="13"/>
    </row>
    <row r="515" spans="1:11" ht="12.75">
      <c r="A515" s="11">
        <v>802</v>
      </c>
      <c r="B515" s="1">
        <v>8.912044E-06</v>
      </c>
      <c r="C515" s="1">
        <v>3.218302E-06</v>
      </c>
      <c r="E515">
        <v>57.9533</v>
      </c>
      <c r="F515" s="7"/>
      <c r="G515" s="13">
        <f t="shared" si="24"/>
        <v>0.00018651122129659999</v>
      </c>
      <c r="H515" s="13">
        <f t="shared" si="25"/>
        <v>0</v>
      </c>
      <c r="I515" s="13">
        <f t="shared" si="26"/>
        <v>0</v>
      </c>
      <c r="J515" s="13">
        <f t="shared" si="27"/>
        <v>0</v>
      </c>
      <c r="K515" s="13"/>
    </row>
    <row r="516" spans="1:11" ht="12.75">
      <c r="A516" s="11">
        <v>803</v>
      </c>
      <c r="B516" s="1">
        <v>8.308358E-06</v>
      </c>
      <c r="C516" s="1">
        <v>3.0003E-06</v>
      </c>
      <c r="E516">
        <v>57.204</v>
      </c>
      <c r="F516" s="7"/>
      <c r="G516" s="13">
        <f t="shared" si="24"/>
        <v>0.00017162916119999998</v>
      </c>
      <c r="H516" s="13">
        <f t="shared" si="25"/>
        <v>0</v>
      </c>
      <c r="I516" s="13">
        <f t="shared" si="26"/>
        <v>0</v>
      </c>
      <c r="J516" s="13">
        <f t="shared" si="27"/>
        <v>0</v>
      </c>
      <c r="K516" s="13"/>
    </row>
    <row r="517" spans="1:11" ht="12.75">
      <c r="A517" s="11">
        <v>804</v>
      </c>
      <c r="B517" s="1">
        <v>7.745769E-06</v>
      </c>
      <c r="C517" s="1">
        <v>2.797139E-06</v>
      </c>
      <c r="E517">
        <v>56.4547</v>
      </c>
      <c r="F517" s="7"/>
      <c r="G517" s="13">
        <f t="shared" si="24"/>
        <v>0.0001579116431033</v>
      </c>
      <c r="H517" s="13">
        <f t="shared" si="25"/>
        <v>0</v>
      </c>
      <c r="I517" s="13">
        <f t="shared" si="26"/>
        <v>0</v>
      </c>
      <c r="J517" s="13">
        <f t="shared" si="27"/>
        <v>0</v>
      </c>
      <c r="K517" s="13"/>
    </row>
    <row r="518" spans="1:11" ht="12.75">
      <c r="A518" s="11">
        <v>805</v>
      </c>
      <c r="B518" s="1">
        <v>7.221456E-06</v>
      </c>
      <c r="C518" s="1">
        <v>2.6078E-06</v>
      </c>
      <c r="E518">
        <v>55.7054</v>
      </c>
      <c r="F518" s="7"/>
      <c r="G518" s="13">
        <f t="shared" si="24"/>
        <v>0.00014526854211999998</v>
      </c>
      <c r="H518" s="13">
        <f t="shared" si="25"/>
        <v>0</v>
      </c>
      <c r="I518" s="13">
        <f t="shared" si="26"/>
        <v>0</v>
      </c>
      <c r="J518" s="13">
        <f t="shared" si="27"/>
        <v>0</v>
      </c>
      <c r="K518" s="13"/>
    </row>
    <row r="519" spans="1:11" ht="12.75">
      <c r="A519" s="11">
        <v>806</v>
      </c>
      <c r="B519" s="1">
        <v>6.732475E-06</v>
      </c>
      <c r="C519" s="1">
        <v>2.43122E-06</v>
      </c>
      <c r="E519">
        <v>54.9562</v>
      </c>
      <c r="F519" s="7"/>
      <c r="G519" s="13">
        <f t="shared" si="24"/>
        <v>0.000133610612564</v>
      </c>
      <c r="H519" s="13">
        <f t="shared" si="25"/>
        <v>0</v>
      </c>
      <c r="I519" s="13">
        <f t="shared" si="26"/>
        <v>0</v>
      </c>
      <c r="J519" s="13">
        <f t="shared" si="27"/>
        <v>0</v>
      </c>
      <c r="K519" s="13"/>
    </row>
    <row r="520" spans="1:11" ht="12.75">
      <c r="A520" s="11">
        <v>807</v>
      </c>
      <c r="B520" s="1">
        <v>6.276423E-06</v>
      </c>
      <c r="C520" s="1">
        <v>2.266531E-06</v>
      </c>
      <c r="E520">
        <v>54.2069</v>
      </c>
      <c r="F520" s="7"/>
      <c r="G520" s="13">
        <f t="shared" si="24"/>
        <v>0.0001228616192639</v>
      </c>
      <c r="H520" s="13">
        <f t="shared" si="25"/>
        <v>0</v>
      </c>
      <c r="I520" s="13">
        <f t="shared" si="26"/>
        <v>0</v>
      </c>
      <c r="J520" s="13">
        <f t="shared" si="27"/>
        <v>0</v>
      </c>
      <c r="K520" s="13"/>
    </row>
    <row r="521" spans="1:11" ht="12.75">
      <c r="A521" s="11">
        <v>808</v>
      </c>
      <c r="B521" s="1">
        <v>5.851304E-06</v>
      </c>
      <c r="C521" s="1">
        <v>2.113013E-06</v>
      </c>
      <c r="E521">
        <v>53.4576</v>
      </c>
      <c r="F521" s="7"/>
      <c r="G521" s="13">
        <f t="shared" si="24"/>
        <v>0.0001129566037488</v>
      </c>
      <c r="H521" s="13">
        <f t="shared" si="25"/>
        <v>0</v>
      </c>
      <c r="I521" s="13">
        <f t="shared" si="26"/>
        <v>0</v>
      </c>
      <c r="J521" s="13">
        <f t="shared" si="27"/>
        <v>0</v>
      </c>
      <c r="K521" s="13"/>
    </row>
    <row r="522" spans="1:11" ht="12.75">
      <c r="A522" s="11">
        <v>809</v>
      </c>
      <c r="B522" s="1">
        <v>5.455118E-06</v>
      </c>
      <c r="C522" s="1">
        <v>1.969943E-06</v>
      </c>
      <c r="E522">
        <v>52.7083</v>
      </c>
      <c r="F522" s="7"/>
      <c r="G522" s="13">
        <f aca="true" t="shared" si="28" ref="G522:G543">C522*E522</f>
        <v>0.00010383234662690001</v>
      </c>
      <c r="H522" s="13">
        <f aca="true" t="shared" si="29" ref="H522:H543">E522*F522*B522</f>
        <v>0</v>
      </c>
      <c r="I522" s="13">
        <f aca="true" t="shared" si="30" ref="I522:I543">E522*F522*C522</f>
        <v>0</v>
      </c>
      <c r="J522" s="13">
        <f aca="true" t="shared" si="31" ref="J522:J543">E522*F522*D522</f>
        <v>0</v>
      </c>
      <c r="K522" s="13"/>
    </row>
    <row r="523" spans="1:11" ht="12.75">
      <c r="A523" s="11">
        <v>810</v>
      </c>
      <c r="B523" s="1">
        <v>5.085868E-06</v>
      </c>
      <c r="C523" s="1">
        <v>1.8366E-06</v>
      </c>
      <c r="E523">
        <v>51.959</v>
      </c>
      <c r="F523" s="7"/>
      <c r="G523" s="13">
        <f t="shared" si="28"/>
        <v>9.54278994E-05</v>
      </c>
      <c r="H523" s="13">
        <f t="shared" si="29"/>
        <v>0</v>
      </c>
      <c r="I523" s="13">
        <f t="shared" si="30"/>
        <v>0</v>
      </c>
      <c r="J523" s="13">
        <f t="shared" si="31"/>
        <v>0</v>
      </c>
      <c r="K523" s="13"/>
    </row>
    <row r="524" spans="1:11" ht="12.75">
      <c r="A524" s="11">
        <v>811</v>
      </c>
      <c r="B524" s="1">
        <v>4.741466E-06</v>
      </c>
      <c r="C524" s="1">
        <v>1.71223E-06</v>
      </c>
      <c r="E524">
        <v>52.5072</v>
      </c>
      <c r="F524" s="7"/>
      <c r="G524" s="13">
        <f t="shared" si="28"/>
        <v>8.9904403056E-05</v>
      </c>
      <c r="H524" s="13">
        <f t="shared" si="29"/>
        <v>0</v>
      </c>
      <c r="I524" s="13">
        <f t="shared" si="30"/>
        <v>0</v>
      </c>
      <c r="J524" s="13">
        <f t="shared" si="31"/>
        <v>0</v>
      </c>
      <c r="K524" s="13"/>
    </row>
    <row r="525" spans="1:11" ht="12.75">
      <c r="A525" s="11">
        <v>812</v>
      </c>
      <c r="B525" s="1">
        <v>4.420236E-06</v>
      </c>
      <c r="C525" s="1">
        <v>1.596228E-06</v>
      </c>
      <c r="E525">
        <v>53.0553</v>
      </c>
      <c r="F525" s="7"/>
      <c r="G525" s="13">
        <f t="shared" si="28"/>
        <v>8.46883554084E-05</v>
      </c>
      <c r="H525" s="13">
        <f t="shared" si="29"/>
        <v>0</v>
      </c>
      <c r="I525" s="13">
        <f t="shared" si="30"/>
        <v>0</v>
      </c>
      <c r="J525" s="13">
        <f t="shared" si="31"/>
        <v>0</v>
      </c>
      <c r="K525" s="13"/>
    </row>
    <row r="526" spans="1:11" ht="12.75">
      <c r="A526" s="11">
        <v>813</v>
      </c>
      <c r="B526" s="1">
        <v>4.120783E-06</v>
      </c>
      <c r="C526" s="1">
        <v>1.48809E-06</v>
      </c>
      <c r="E526">
        <v>53.6035</v>
      </c>
      <c r="F526" s="7"/>
      <c r="G526" s="13">
        <f t="shared" si="28"/>
        <v>7.9766832315E-05</v>
      </c>
      <c r="H526" s="13">
        <f t="shared" si="29"/>
        <v>0</v>
      </c>
      <c r="I526" s="13">
        <f t="shared" si="30"/>
        <v>0</v>
      </c>
      <c r="J526" s="13">
        <f t="shared" si="31"/>
        <v>0</v>
      </c>
      <c r="K526" s="13"/>
    </row>
    <row r="527" spans="1:11" ht="12.75">
      <c r="A527" s="11">
        <v>814</v>
      </c>
      <c r="B527" s="1">
        <v>3.841716E-06</v>
      </c>
      <c r="C527" s="1">
        <v>1.387314E-06</v>
      </c>
      <c r="E527">
        <v>54.1516</v>
      </c>
      <c r="F527" s="7"/>
      <c r="G527" s="13">
        <f t="shared" si="28"/>
        <v>7.51252728024E-05</v>
      </c>
      <c r="H527" s="13">
        <f t="shared" si="29"/>
        <v>0</v>
      </c>
      <c r="I527" s="13">
        <f t="shared" si="30"/>
        <v>0</v>
      </c>
      <c r="J527" s="13">
        <f t="shared" si="31"/>
        <v>0</v>
      </c>
      <c r="K527" s="13"/>
    </row>
    <row r="528" spans="1:11" ht="12.75">
      <c r="A528" s="11">
        <v>815</v>
      </c>
      <c r="B528" s="1">
        <v>3.581652E-06</v>
      </c>
      <c r="C528" s="1">
        <v>1.2934E-06</v>
      </c>
      <c r="E528">
        <v>54.6998</v>
      </c>
      <c r="F528" s="7"/>
      <c r="G528" s="13">
        <f t="shared" si="28"/>
        <v>7.074872132000001E-05</v>
      </c>
      <c r="H528" s="13">
        <f t="shared" si="29"/>
        <v>0</v>
      </c>
      <c r="I528" s="13">
        <f t="shared" si="30"/>
        <v>0</v>
      </c>
      <c r="J528" s="13">
        <f t="shared" si="31"/>
        <v>0</v>
      </c>
      <c r="K528" s="13"/>
    </row>
    <row r="529" spans="1:11" ht="12.75">
      <c r="A529" s="11">
        <v>816</v>
      </c>
      <c r="B529" s="1">
        <v>3.339127E-06</v>
      </c>
      <c r="C529" s="1">
        <v>1.20582E-06</v>
      </c>
      <c r="E529">
        <v>55.248</v>
      </c>
      <c r="F529" s="7"/>
      <c r="G529" s="13">
        <f t="shared" si="28"/>
        <v>6.661914336E-05</v>
      </c>
      <c r="H529" s="13">
        <f t="shared" si="29"/>
        <v>0</v>
      </c>
      <c r="I529" s="13">
        <f t="shared" si="30"/>
        <v>0</v>
      </c>
      <c r="J529" s="13">
        <f t="shared" si="31"/>
        <v>0</v>
      </c>
      <c r="K529" s="13"/>
    </row>
    <row r="530" spans="1:11" ht="12.75">
      <c r="A530" s="11">
        <v>817</v>
      </c>
      <c r="B530" s="1">
        <v>3.112949E-06</v>
      </c>
      <c r="C530" s="1">
        <v>1.124143E-06</v>
      </c>
      <c r="E530">
        <v>55.7961</v>
      </c>
      <c r="F530" s="7"/>
      <c r="G530" s="13">
        <f t="shared" si="28"/>
        <v>6.27227952423E-05</v>
      </c>
      <c r="H530" s="13">
        <f t="shared" si="29"/>
        <v>0</v>
      </c>
      <c r="I530" s="13">
        <f t="shared" si="30"/>
        <v>0</v>
      </c>
      <c r="J530" s="13">
        <f t="shared" si="31"/>
        <v>0</v>
      </c>
      <c r="K530" s="13"/>
    </row>
    <row r="531" spans="1:11" ht="12.75">
      <c r="A531" s="11">
        <v>818</v>
      </c>
      <c r="B531" s="1">
        <v>2.902121E-06</v>
      </c>
      <c r="C531" s="1">
        <v>1.048009E-06</v>
      </c>
      <c r="E531">
        <v>56.3443</v>
      </c>
      <c r="F531" s="7"/>
      <c r="G531" s="13">
        <f t="shared" si="28"/>
        <v>5.90493334987E-05</v>
      </c>
      <c r="H531" s="13">
        <f t="shared" si="29"/>
        <v>0</v>
      </c>
      <c r="I531" s="13">
        <f t="shared" si="30"/>
        <v>0</v>
      </c>
      <c r="J531" s="13">
        <f t="shared" si="31"/>
        <v>0</v>
      </c>
      <c r="K531" s="13"/>
    </row>
    <row r="532" spans="1:11" ht="12.75">
      <c r="A532" s="11">
        <v>819</v>
      </c>
      <c r="B532" s="1">
        <v>2.705645E-06</v>
      </c>
      <c r="C532" s="1">
        <v>9.770578E-07</v>
      </c>
      <c r="E532">
        <v>56.8924</v>
      </c>
      <c r="F532" s="7"/>
      <c r="G532" s="13">
        <f t="shared" si="28"/>
        <v>5.5587163180719996E-05</v>
      </c>
      <c r="H532" s="13">
        <f t="shared" si="29"/>
        <v>0</v>
      </c>
      <c r="I532" s="13">
        <f t="shared" si="30"/>
        <v>0</v>
      </c>
      <c r="J532" s="13">
        <f t="shared" si="31"/>
        <v>0</v>
      </c>
      <c r="K532" s="13"/>
    </row>
    <row r="533" spans="1:11" ht="12.75">
      <c r="A533" s="11">
        <v>820</v>
      </c>
      <c r="B533" s="1">
        <v>2.522525E-06</v>
      </c>
      <c r="C533" s="1">
        <v>9.1093E-07</v>
      </c>
      <c r="E533">
        <v>57.4406</v>
      </c>
      <c r="F533" s="7"/>
      <c r="G533" s="13">
        <f t="shared" si="28"/>
        <v>5.232436575800001E-05</v>
      </c>
      <c r="H533" s="13">
        <f t="shared" si="29"/>
        <v>0</v>
      </c>
      <c r="I533" s="13">
        <f t="shared" si="30"/>
        <v>0</v>
      </c>
      <c r="J533" s="13">
        <f t="shared" si="31"/>
        <v>0</v>
      </c>
      <c r="K533" s="13"/>
    </row>
    <row r="534" spans="1:11" ht="12.75">
      <c r="A534" s="11">
        <v>821</v>
      </c>
      <c r="B534" s="1">
        <v>2.351726E-06</v>
      </c>
      <c r="C534" s="1">
        <v>8.492513E-07</v>
      </c>
      <c r="E534">
        <v>57.7278</v>
      </c>
      <c r="F534" s="7"/>
      <c r="G534" s="13">
        <f t="shared" si="28"/>
        <v>4.9025409196140004E-05</v>
      </c>
      <c r="H534" s="13">
        <f t="shared" si="29"/>
        <v>0</v>
      </c>
      <c r="I534" s="13">
        <f t="shared" si="30"/>
        <v>0</v>
      </c>
      <c r="J534" s="13">
        <f t="shared" si="31"/>
        <v>0</v>
      </c>
      <c r="K534" s="13"/>
    </row>
    <row r="535" spans="1:11" ht="12.75">
      <c r="A535" s="11">
        <v>822</v>
      </c>
      <c r="B535" s="1">
        <v>2.192415E-06</v>
      </c>
      <c r="C535" s="1">
        <v>7.917212E-07</v>
      </c>
      <c r="E535">
        <v>58.015</v>
      </c>
      <c r="F535" s="7"/>
      <c r="G535" s="13">
        <f t="shared" si="28"/>
        <v>4.5931705418E-05</v>
      </c>
      <c r="H535" s="13">
        <f t="shared" si="29"/>
        <v>0</v>
      </c>
      <c r="I535" s="13">
        <f t="shared" si="30"/>
        <v>0</v>
      </c>
      <c r="J535" s="13">
        <f t="shared" si="31"/>
        <v>0</v>
      </c>
      <c r="K535" s="13"/>
    </row>
    <row r="536" spans="1:11" ht="12.75">
      <c r="A536" s="11">
        <v>823</v>
      </c>
      <c r="B536" s="1">
        <v>2.043902E-06</v>
      </c>
      <c r="C536" s="1">
        <v>7.380904E-07</v>
      </c>
      <c r="E536">
        <v>58.3022</v>
      </c>
      <c r="F536" s="7"/>
      <c r="G536" s="13">
        <f t="shared" si="28"/>
        <v>4.303229411888E-05</v>
      </c>
      <c r="H536" s="13">
        <f t="shared" si="29"/>
        <v>0</v>
      </c>
      <c r="I536" s="13">
        <f t="shared" si="30"/>
        <v>0</v>
      </c>
      <c r="J536" s="13">
        <f t="shared" si="31"/>
        <v>0</v>
      </c>
      <c r="K536" s="13"/>
    </row>
    <row r="537" spans="1:11" ht="12.75">
      <c r="A537" s="11">
        <v>824</v>
      </c>
      <c r="B537" s="1">
        <v>1.905497E-06</v>
      </c>
      <c r="C537" s="1">
        <v>6.881098E-07</v>
      </c>
      <c r="E537">
        <v>58.5894</v>
      </c>
      <c r="F537" s="7"/>
      <c r="G537" s="13">
        <f t="shared" si="28"/>
        <v>4.031594031612E-05</v>
      </c>
      <c r="H537" s="13">
        <f t="shared" si="29"/>
        <v>0</v>
      </c>
      <c r="I537" s="13">
        <f t="shared" si="30"/>
        <v>0</v>
      </c>
      <c r="J537" s="13">
        <f t="shared" si="31"/>
        <v>0</v>
      </c>
      <c r="K537" s="13"/>
    </row>
    <row r="538" spans="1:11" ht="12.75">
      <c r="A538" s="11">
        <v>825</v>
      </c>
      <c r="B538" s="1">
        <v>1.776509E-06</v>
      </c>
      <c r="C538" s="1">
        <v>6.4153E-07</v>
      </c>
      <c r="E538">
        <v>58.8765</v>
      </c>
      <c r="F538" s="7"/>
      <c r="G538" s="13">
        <f t="shared" si="28"/>
        <v>3.7771041045E-05</v>
      </c>
      <c r="H538" s="13">
        <f t="shared" si="29"/>
        <v>0</v>
      </c>
      <c r="I538" s="13">
        <f t="shared" si="30"/>
        <v>0</v>
      </c>
      <c r="J538" s="13">
        <f t="shared" si="31"/>
        <v>0</v>
      </c>
      <c r="K538" s="13"/>
    </row>
    <row r="539" spans="1:11" ht="12.75">
      <c r="A539" s="11">
        <v>826</v>
      </c>
      <c r="B539" s="1">
        <v>1.656215E-06</v>
      </c>
      <c r="C539" s="1">
        <v>5.980895E-07</v>
      </c>
      <c r="E539">
        <v>59.1637</v>
      </c>
      <c r="F539" s="7"/>
      <c r="G539" s="13">
        <f t="shared" si="28"/>
        <v>3.5385187751149996E-05</v>
      </c>
      <c r="H539" s="13">
        <f t="shared" si="29"/>
        <v>0</v>
      </c>
      <c r="I539" s="13">
        <f t="shared" si="30"/>
        <v>0</v>
      </c>
      <c r="J539" s="13">
        <f t="shared" si="31"/>
        <v>0</v>
      </c>
      <c r="K539" s="13"/>
    </row>
    <row r="540" spans="1:11" ht="12.75">
      <c r="A540" s="11">
        <v>827</v>
      </c>
      <c r="B540" s="1">
        <v>1.544022E-06</v>
      </c>
      <c r="C540" s="1">
        <v>5.575746E-07</v>
      </c>
      <c r="E540">
        <v>59.4509</v>
      </c>
      <c r="F540" s="7"/>
      <c r="G540" s="13">
        <f t="shared" si="28"/>
        <v>3.314831178714E-05</v>
      </c>
      <c r="H540" s="13">
        <f t="shared" si="29"/>
        <v>0</v>
      </c>
      <c r="I540" s="13">
        <f t="shared" si="30"/>
        <v>0</v>
      </c>
      <c r="J540" s="13">
        <f t="shared" si="31"/>
        <v>0</v>
      </c>
      <c r="K540" s="13"/>
    </row>
    <row r="541" spans="1:11" ht="12.75">
      <c r="A541" s="11">
        <v>828</v>
      </c>
      <c r="B541" s="1">
        <v>1.43944E-06</v>
      </c>
      <c r="C541" s="1">
        <v>5.19808E-07</v>
      </c>
      <c r="E541">
        <v>59.7381</v>
      </c>
      <c r="F541" s="7"/>
      <c r="G541" s="13">
        <f t="shared" si="28"/>
        <v>3.10523422848E-05</v>
      </c>
      <c r="H541" s="13">
        <f t="shared" si="29"/>
        <v>0</v>
      </c>
      <c r="I541" s="13">
        <f t="shared" si="30"/>
        <v>0</v>
      </c>
      <c r="J541" s="13">
        <f t="shared" si="31"/>
        <v>0</v>
      </c>
      <c r="K541" s="13"/>
    </row>
    <row r="542" spans="1:11" ht="12.75">
      <c r="A542" s="11">
        <v>829</v>
      </c>
      <c r="B542" s="1">
        <v>1.341977E-06</v>
      </c>
      <c r="C542" s="1">
        <v>4.846123E-07</v>
      </c>
      <c r="E542">
        <v>60.0253</v>
      </c>
      <c r="F542" s="7"/>
      <c r="G542" s="13">
        <f t="shared" si="28"/>
        <v>2.908899869119E-05</v>
      </c>
      <c r="H542" s="13">
        <f t="shared" si="29"/>
        <v>0</v>
      </c>
      <c r="I542" s="13">
        <f t="shared" si="30"/>
        <v>0</v>
      </c>
      <c r="J542" s="13">
        <f t="shared" si="31"/>
        <v>0</v>
      </c>
      <c r="K542" s="13"/>
    </row>
    <row r="543" spans="1:11" ht="12.75">
      <c r="A543" s="11">
        <v>830</v>
      </c>
      <c r="B543" s="1">
        <v>1.251141E-06</v>
      </c>
      <c r="C543" s="1">
        <v>4.5181E-07</v>
      </c>
      <c r="E543">
        <v>60.3125</v>
      </c>
      <c r="F543" s="7"/>
      <c r="G543" s="13">
        <f t="shared" si="28"/>
        <v>2.7249790625E-05</v>
      </c>
      <c r="H543" s="13">
        <f t="shared" si="29"/>
        <v>0</v>
      </c>
      <c r="I543" s="13">
        <f t="shared" si="30"/>
        <v>0</v>
      </c>
      <c r="J543" s="13">
        <f t="shared" si="31"/>
        <v>0</v>
      </c>
      <c r="K543" s="13"/>
    </row>
    <row r="544" spans="1:15" ht="12.75">
      <c r="A544"/>
      <c r="F544" s="7"/>
      <c r="G544" s="26">
        <f>SUM(G73:G527)</f>
        <v>10567.080927935582</v>
      </c>
      <c r="H544" s="14">
        <f>SUM(H73:H527)</f>
        <v>426.368666475552</v>
      </c>
      <c r="I544" s="14">
        <f>SUM(I73:I527)</f>
        <v>244.6218484928598</v>
      </c>
      <c r="J544" s="14">
        <f>SUM(J73:J527)</f>
        <v>1617.3125275441691</v>
      </c>
      <c r="K544" s="14"/>
      <c r="L544" s="29" t="s">
        <v>20</v>
      </c>
      <c r="M544" s="29"/>
      <c r="N544" s="29"/>
      <c r="O544" s="29"/>
    </row>
    <row r="545" spans="1:15" ht="12.75">
      <c r="A545"/>
      <c r="F545" s="7"/>
      <c r="G545" s="27" t="s">
        <v>21</v>
      </c>
      <c r="H545" s="28"/>
      <c r="I545" s="28"/>
      <c r="J545" s="28"/>
      <c r="K545" s="28"/>
      <c r="L545" s="8"/>
      <c r="M545" s="8"/>
      <c r="N545" s="8"/>
      <c r="O545" s="8"/>
    </row>
    <row r="546" spans="1:6" ht="12.75">
      <c r="A546"/>
      <c r="F546" s="7"/>
    </row>
    <row r="547" spans="1:6" ht="12.75">
      <c r="A547"/>
      <c r="F547" s="7"/>
    </row>
    <row r="548" spans="1:6" ht="12.75">
      <c r="A548"/>
      <c r="F548" s="7"/>
    </row>
    <row r="549" spans="1:6" ht="12.75">
      <c r="A549"/>
      <c r="F549" s="7"/>
    </row>
    <row r="550" spans="1:6" ht="12.75">
      <c r="A550"/>
      <c r="F550" s="7"/>
    </row>
    <row r="551" spans="1:6" ht="12.75">
      <c r="A551"/>
      <c r="F551" s="7"/>
    </row>
    <row r="552" spans="1:6" ht="12.75">
      <c r="A552"/>
      <c r="F552" s="7"/>
    </row>
    <row r="553" spans="1:6" ht="12.75">
      <c r="A553"/>
      <c r="F553" s="7"/>
    </row>
    <row r="554" spans="1:6" ht="12.75">
      <c r="A554"/>
      <c r="F554" s="7"/>
    </row>
    <row r="555" spans="1:6" ht="12.75">
      <c r="A555"/>
      <c r="F555" s="7"/>
    </row>
    <row r="556" spans="1:6" ht="12.75">
      <c r="A556"/>
      <c r="F556" s="7"/>
    </row>
    <row r="557" spans="1:6" ht="12.75">
      <c r="A557"/>
      <c r="F557" s="7"/>
    </row>
    <row r="558" spans="1:6" ht="12.75">
      <c r="A558"/>
      <c r="F558" s="7"/>
    </row>
    <row r="559" spans="1:6" ht="12.75">
      <c r="A559"/>
      <c r="F559" s="7"/>
    </row>
    <row r="560" spans="1:6" ht="12.75">
      <c r="A560"/>
      <c r="F560" s="7"/>
    </row>
    <row r="561" spans="1:6" ht="12.75">
      <c r="A561"/>
      <c r="F561" s="7"/>
    </row>
    <row r="562" spans="1:6" ht="12.75">
      <c r="A562"/>
      <c r="F562" s="7"/>
    </row>
    <row r="563" spans="1:6" ht="12.75">
      <c r="A563"/>
      <c r="F563" s="7"/>
    </row>
    <row r="564" spans="1:6" ht="12.75">
      <c r="A564"/>
      <c r="F564" s="7"/>
    </row>
    <row r="565" spans="1:6" ht="12.75">
      <c r="A565"/>
      <c r="F565" s="7"/>
    </row>
    <row r="566" spans="1:6" ht="12.75">
      <c r="A566"/>
      <c r="F566" s="7"/>
    </row>
    <row r="567" spans="1:6" ht="12.75">
      <c r="A567"/>
      <c r="F567" s="7"/>
    </row>
    <row r="568" spans="1:6" ht="12.75">
      <c r="A568"/>
      <c r="F568" s="7"/>
    </row>
    <row r="569" spans="1:6" ht="12.75">
      <c r="A569"/>
      <c r="F569" s="7"/>
    </row>
    <row r="570" spans="1:6" ht="12.75">
      <c r="A570"/>
      <c r="F570" s="7"/>
    </row>
    <row r="571" spans="1:6" ht="12.75">
      <c r="A571"/>
      <c r="F571" s="7"/>
    </row>
    <row r="572" spans="1:6" ht="12.75">
      <c r="A572"/>
      <c r="F572" s="7"/>
    </row>
    <row r="573" spans="1:6" ht="12.75">
      <c r="A573"/>
      <c r="F573" s="7"/>
    </row>
    <row r="574" spans="1:6" ht="12.75">
      <c r="A574"/>
      <c r="F574" s="7"/>
    </row>
    <row r="575" spans="1:6" ht="12.75">
      <c r="A575"/>
      <c r="F575" s="7"/>
    </row>
    <row r="576" spans="1:6" ht="12.75">
      <c r="A576"/>
      <c r="F576" s="7"/>
    </row>
    <row r="577" spans="1:6" ht="12.75">
      <c r="A577"/>
      <c r="F577" s="7"/>
    </row>
    <row r="578" spans="1:6" ht="12.75">
      <c r="A578"/>
      <c r="F578" s="7"/>
    </row>
    <row r="579" spans="1:6" ht="12.75">
      <c r="A579"/>
      <c r="F579" s="7"/>
    </row>
    <row r="580" spans="1:6" ht="12.75">
      <c r="A580"/>
      <c r="F580" s="7"/>
    </row>
    <row r="581" spans="1:6" ht="12.75">
      <c r="A581"/>
      <c r="F581" s="7"/>
    </row>
    <row r="582" spans="1:6" ht="12.75">
      <c r="A582"/>
      <c r="F582" s="7"/>
    </row>
    <row r="583" spans="1:6" ht="12.75">
      <c r="A583"/>
      <c r="F583" s="7"/>
    </row>
    <row r="584" spans="1:6" ht="12.75">
      <c r="A584"/>
      <c r="F584" s="7"/>
    </row>
    <row r="585" spans="1:6" ht="12.75">
      <c r="A585"/>
      <c r="F585" s="7"/>
    </row>
    <row r="586" spans="1:6" ht="12.75">
      <c r="A586"/>
      <c r="F586" s="7"/>
    </row>
    <row r="587" spans="1:6" ht="12.75">
      <c r="A587"/>
      <c r="F587" s="7"/>
    </row>
    <row r="588" spans="1:6" ht="12.75">
      <c r="A588"/>
      <c r="F588" s="7"/>
    </row>
    <row r="589" spans="1:6" ht="12.75">
      <c r="A589"/>
      <c r="F589" s="7"/>
    </row>
    <row r="590" spans="1:6" ht="12.75">
      <c r="A590"/>
      <c r="F590" s="7"/>
    </row>
    <row r="591" spans="1:6" ht="12.75">
      <c r="A591"/>
      <c r="F591" s="7"/>
    </row>
    <row r="592" ht="12.75">
      <c r="F592" s="7"/>
    </row>
    <row r="593" ht="12.75">
      <c r="F593" s="7"/>
    </row>
    <row r="594" ht="12.75">
      <c r="F594" s="7"/>
    </row>
    <row r="595" ht="12.75">
      <c r="F595" s="7"/>
    </row>
    <row r="596" ht="12.75">
      <c r="F596" s="7"/>
    </row>
    <row r="597" ht="12.75">
      <c r="F597" s="7"/>
    </row>
    <row r="598" ht="12.75">
      <c r="F598" s="7"/>
    </row>
    <row r="599" ht="12.75">
      <c r="F599" s="7"/>
    </row>
    <row r="600" ht="12.75">
      <c r="F600" s="7"/>
    </row>
    <row r="601" ht="12.75">
      <c r="F601" s="7"/>
    </row>
    <row r="602" ht="12.75">
      <c r="F602" s="7"/>
    </row>
    <row r="603" ht="12.75">
      <c r="F603" s="7"/>
    </row>
    <row r="604" ht="12.75">
      <c r="F604" s="7"/>
    </row>
    <row r="605" ht="12.75">
      <c r="F605" s="7"/>
    </row>
    <row r="606" ht="12.75">
      <c r="F606" s="7"/>
    </row>
    <row r="607" ht="12.75">
      <c r="F607" s="7"/>
    </row>
    <row r="608" ht="12.75">
      <c r="F608" s="7"/>
    </row>
    <row r="609" ht="12.75">
      <c r="F609" s="7"/>
    </row>
    <row r="610" ht="12.75">
      <c r="F610" s="7"/>
    </row>
    <row r="611" ht="12.75">
      <c r="F611" s="7"/>
    </row>
    <row r="612" ht="12.75">
      <c r="F612" s="7"/>
    </row>
    <row r="613" ht="12.75">
      <c r="F613" s="7"/>
    </row>
    <row r="614" ht="12.75">
      <c r="F614" s="7"/>
    </row>
    <row r="615" ht="12.75">
      <c r="F615" s="7"/>
    </row>
    <row r="616" ht="12.75">
      <c r="F616" s="7"/>
    </row>
    <row r="617" ht="12.75">
      <c r="F617" s="7"/>
    </row>
    <row r="618" ht="12.75">
      <c r="F618" s="7"/>
    </row>
    <row r="619" ht="12.75">
      <c r="F619" s="7"/>
    </row>
    <row r="620" ht="12.75">
      <c r="F620" s="7"/>
    </row>
    <row r="621" ht="12.75">
      <c r="F621" s="7"/>
    </row>
    <row r="622" ht="12.75">
      <c r="F622" s="7"/>
    </row>
    <row r="623" ht="12.75">
      <c r="F623" s="7"/>
    </row>
    <row r="624" ht="12.75">
      <c r="F624" s="7"/>
    </row>
    <row r="625" ht="12.75">
      <c r="F625" s="7"/>
    </row>
    <row r="626" ht="12.75">
      <c r="F626" s="7"/>
    </row>
    <row r="627" ht="12.75">
      <c r="F627" s="7"/>
    </row>
    <row r="628" ht="12.75">
      <c r="F628" s="7"/>
    </row>
    <row r="629" ht="12.75">
      <c r="F629" s="7"/>
    </row>
    <row r="630" ht="12.75">
      <c r="F630" s="7"/>
    </row>
    <row r="631" ht="12.75">
      <c r="F631" s="7"/>
    </row>
    <row r="632" ht="12.75">
      <c r="F632" s="7"/>
    </row>
    <row r="633" ht="12.75">
      <c r="F633" s="7"/>
    </row>
    <row r="634" ht="12.75">
      <c r="F634" s="7"/>
    </row>
    <row r="635" ht="12.75">
      <c r="F635" s="7"/>
    </row>
    <row r="636" ht="12.75">
      <c r="F636" s="7"/>
    </row>
    <row r="637" ht="12.75">
      <c r="F637" s="7"/>
    </row>
    <row r="638" ht="12.75">
      <c r="F638" s="7"/>
    </row>
    <row r="639" ht="12.75">
      <c r="F639" s="7"/>
    </row>
    <row r="640" ht="12.75">
      <c r="F640" s="7"/>
    </row>
    <row r="641" ht="12.75">
      <c r="F641" s="7"/>
    </row>
    <row r="642" ht="12.75">
      <c r="F642" s="7"/>
    </row>
    <row r="643" ht="12.75">
      <c r="F643" s="7"/>
    </row>
    <row r="644" ht="12.75">
      <c r="F644" s="7"/>
    </row>
    <row r="645" ht="12.75">
      <c r="F645" s="7"/>
    </row>
    <row r="646" ht="12.75">
      <c r="F646" s="7"/>
    </row>
    <row r="647" ht="12.75">
      <c r="F647" s="7"/>
    </row>
    <row r="648" ht="12.75">
      <c r="F648" s="7"/>
    </row>
    <row r="649" ht="12.75">
      <c r="F649" s="7"/>
    </row>
    <row r="650" ht="12.75">
      <c r="F650" s="7"/>
    </row>
    <row r="651" ht="12.75">
      <c r="F651" s="7"/>
    </row>
    <row r="652" ht="12.75">
      <c r="F652" s="7"/>
    </row>
    <row r="653" ht="12.75">
      <c r="F653" s="7"/>
    </row>
    <row r="654" ht="12.75">
      <c r="F654" s="7"/>
    </row>
    <row r="655" ht="12.75">
      <c r="F655" s="7"/>
    </row>
    <row r="656" ht="12.75">
      <c r="F656" s="7"/>
    </row>
    <row r="657" ht="12.75">
      <c r="F657" s="7"/>
    </row>
    <row r="658" ht="12.75">
      <c r="F658" s="7"/>
    </row>
    <row r="659" ht="12.75">
      <c r="F659" s="7"/>
    </row>
    <row r="660" ht="12.75">
      <c r="F660" s="7"/>
    </row>
    <row r="661" ht="12.75">
      <c r="F661" s="7"/>
    </row>
    <row r="662" ht="12.75">
      <c r="F662" s="7"/>
    </row>
    <row r="663" ht="12.75">
      <c r="F663" s="7"/>
    </row>
    <row r="664" ht="12.75">
      <c r="F664" s="7"/>
    </row>
    <row r="665" ht="12.75">
      <c r="F665" s="7"/>
    </row>
    <row r="666" ht="12.75">
      <c r="F666" s="7"/>
    </row>
    <row r="667" ht="12.75">
      <c r="F667" s="7"/>
    </row>
    <row r="668" ht="12.75">
      <c r="F668" s="7"/>
    </row>
    <row r="669" ht="12.75">
      <c r="F669" s="7"/>
    </row>
    <row r="670" ht="12.75">
      <c r="F670" s="7"/>
    </row>
    <row r="671" ht="12.75">
      <c r="F671" s="7"/>
    </row>
    <row r="672" ht="12.75">
      <c r="F672" s="7"/>
    </row>
    <row r="673" ht="12.75">
      <c r="F673" s="7"/>
    </row>
    <row r="674" ht="12.75">
      <c r="F674" s="7"/>
    </row>
    <row r="675" ht="12.75">
      <c r="F675" s="7"/>
    </row>
    <row r="676" ht="12.75">
      <c r="F676" s="7"/>
    </row>
    <row r="677" ht="12.75">
      <c r="F677" s="7"/>
    </row>
    <row r="678" ht="12.75">
      <c r="F678" s="7"/>
    </row>
    <row r="679" ht="12.75">
      <c r="F679" s="7"/>
    </row>
    <row r="680" ht="12.75">
      <c r="F680" s="7"/>
    </row>
    <row r="681" ht="12.75">
      <c r="F681" s="7"/>
    </row>
    <row r="682" ht="12.75">
      <c r="F682" s="7"/>
    </row>
    <row r="683" ht="12.75">
      <c r="F683" s="7"/>
    </row>
    <row r="684" ht="12.75">
      <c r="F684" s="7"/>
    </row>
    <row r="685" ht="12.75">
      <c r="F685" s="7"/>
    </row>
    <row r="686" ht="12.75">
      <c r="F686" s="7"/>
    </row>
    <row r="687" ht="12.75">
      <c r="F687" s="7"/>
    </row>
    <row r="688" ht="12.75">
      <c r="F688" s="7"/>
    </row>
    <row r="689" ht="12.75">
      <c r="F689" s="7"/>
    </row>
    <row r="690" ht="12.75">
      <c r="F690" s="7"/>
    </row>
    <row r="691" ht="12.75">
      <c r="F691" s="7"/>
    </row>
    <row r="692" ht="12.75">
      <c r="F692" s="7"/>
    </row>
    <row r="693" ht="12.75">
      <c r="F693" s="7"/>
    </row>
    <row r="694" ht="12.75">
      <c r="F694" s="7"/>
    </row>
    <row r="695" ht="12.75">
      <c r="F695" s="7"/>
    </row>
    <row r="696" ht="12.75">
      <c r="F696" s="7"/>
    </row>
    <row r="697" ht="12.75">
      <c r="F697" s="7"/>
    </row>
    <row r="698" ht="12.75">
      <c r="F698" s="7"/>
    </row>
    <row r="699" ht="12.75">
      <c r="F699" s="7"/>
    </row>
    <row r="700" ht="12.75">
      <c r="F700" s="7"/>
    </row>
    <row r="701" ht="12.75">
      <c r="F701" s="7"/>
    </row>
    <row r="702" ht="12.75">
      <c r="F702" s="7"/>
    </row>
    <row r="703" ht="12.75">
      <c r="F703" s="7"/>
    </row>
    <row r="704" ht="12.75">
      <c r="F704" s="7"/>
    </row>
    <row r="705" ht="12.75">
      <c r="F705" s="7"/>
    </row>
    <row r="706" ht="12.75">
      <c r="F706" s="7"/>
    </row>
    <row r="707" ht="12.75">
      <c r="F707" s="7"/>
    </row>
    <row r="708" ht="12.75">
      <c r="F708" s="7"/>
    </row>
    <row r="709" ht="12.75">
      <c r="F709" s="7"/>
    </row>
    <row r="710" ht="12.75">
      <c r="F710" s="7"/>
    </row>
    <row r="711" ht="12.75">
      <c r="F711" s="7"/>
    </row>
    <row r="712" ht="12.75">
      <c r="F712" s="7"/>
    </row>
    <row r="713" ht="12.75">
      <c r="F713" s="7"/>
    </row>
    <row r="714" ht="12.75">
      <c r="F714" s="7"/>
    </row>
    <row r="715" ht="12.75">
      <c r="F715" s="7"/>
    </row>
    <row r="716" ht="12.75">
      <c r="F716" s="7"/>
    </row>
    <row r="717" ht="12.75">
      <c r="F717" s="7"/>
    </row>
    <row r="718" ht="12.75">
      <c r="F718" s="7"/>
    </row>
    <row r="719" ht="12.75">
      <c r="F719" s="7"/>
    </row>
    <row r="720" ht="12.75">
      <c r="F720" s="7"/>
    </row>
    <row r="721" ht="12.75">
      <c r="F721" s="7"/>
    </row>
    <row r="722" ht="12.75">
      <c r="F722" s="7"/>
    </row>
    <row r="723" ht="12.75">
      <c r="F723" s="7"/>
    </row>
    <row r="724" ht="12.75">
      <c r="F724" s="7"/>
    </row>
    <row r="725" ht="12.75">
      <c r="F725" s="7"/>
    </row>
    <row r="726" ht="12.75">
      <c r="F726" s="7"/>
    </row>
    <row r="727" ht="12.75">
      <c r="F727" s="7"/>
    </row>
    <row r="728" ht="12.75">
      <c r="F728" s="7"/>
    </row>
    <row r="729" ht="12.75">
      <c r="F729" s="7"/>
    </row>
    <row r="730" ht="12.75">
      <c r="F730" s="7"/>
    </row>
    <row r="731" ht="12.75">
      <c r="F731" s="7"/>
    </row>
    <row r="732" ht="12.75">
      <c r="F732" s="7"/>
    </row>
    <row r="733" ht="12.75">
      <c r="F733" s="7"/>
    </row>
    <row r="734" ht="12.75">
      <c r="F734" s="7"/>
    </row>
    <row r="735" ht="12.75">
      <c r="F735" s="7"/>
    </row>
    <row r="736" ht="12.75">
      <c r="F736" s="7"/>
    </row>
    <row r="737" ht="12.75">
      <c r="F737" s="7"/>
    </row>
    <row r="738" ht="12.75">
      <c r="F738" s="7"/>
    </row>
    <row r="739" ht="12.75">
      <c r="F739" s="7"/>
    </row>
    <row r="740" ht="12.75">
      <c r="F740" s="7"/>
    </row>
    <row r="741" ht="12.75">
      <c r="F741" s="7"/>
    </row>
    <row r="742" ht="12.75">
      <c r="F742" s="7"/>
    </row>
    <row r="743" ht="12.75">
      <c r="F743" s="7"/>
    </row>
    <row r="744" ht="12.75">
      <c r="F744" s="7"/>
    </row>
    <row r="745" ht="12.75">
      <c r="F745" s="7"/>
    </row>
    <row r="746" ht="12.75">
      <c r="F746" s="7"/>
    </row>
    <row r="747" ht="12.75">
      <c r="F747" s="7"/>
    </row>
    <row r="748" ht="12.75">
      <c r="F748" s="7"/>
    </row>
    <row r="749" ht="12.75">
      <c r="F749" s="7"/>
    </row>
    <row r="750" ht="12.75">
      <c r="F750" s="7"/>
    </row>
    <row r="751" ht="12.75">
      <c r="F751" s="7"/>
    </row>
    <row r="752" ht="12.75">
      <c r="F752" s="7"/>
    </row>
    <row r="753" ht="12.75">
      <c r="F753" s="7"/>
    </row>
    <row r="754" ht="12.75">
      <c r="F754" s="7"/>
    </row>
    <row r="755" ht="12.75">
      <c r="F755" s="7"/>
    </row>
    <row r="756" ht="12.75">
      <c r="F756" s="7"/>
    </row>
    <row r="757" ht="12.75">
      <c r="F757" s="7"/>
    </row>
    <row r="758" ht="12.75">
      <c r="F758" s="7"/>
    </row>
    <row r="759" ht="12.75">
      <c r="F759" s="7"/>
    </row>
    <row r="760" ht="12.75">
      <c r="F760" s="7"/>
    </row>
    <row r="761" ht="12.75">
      <c r="F761" s="7"/>
    </row>
    <row r="762" ht="12.75">
      <c r="F762" s="7"/>
    </row>
    <row r="763" ht="12.75">
      <c r="F763" s="7"/>
    </row>
    <row r="764" ht="12.75">
      <c r="F764" s="7"/>
    </row>
    <row r="765" ht="12.75">
      <c r="F765" s="7"/>
    </row>
    <row r="766" ht="12.75">
      <c r="F766" s="7"/>
    </row>
    <row r="767" ht="12.75">
      <c r="F767" s="7"/>
    </row>
    <row r="768" ht="12.75">
      <c r="F768" s="7"/>
    </row>
    <row r="769" ht="12.75">
      <c r="F769" s="7"/>
    </row>
    <row r="770" ht="12.75">
      <c r="F770" s="7"/>
    </row>
    <row r="771" ht="12.75">
      <c r="F771" s="7"/>
    </row>
    <row r="772" ht="12.75">
      <c r="F772" s="7"/>
    </row>
    <row r="773" ht="12.75">
      <c r="F773" s="7"/>
    </row>
    <row r="774" ht="12.75">
      <c r="F774" s="7"/>
    </row>
    <row r="775" ht="12.75">
      <c r="F775" s="7"/>
    </row>
    <row r="776" ht="12.75">
      <c r="F776" s="7"/>
    </row>
    <row r="777" ht="12.75">
      <c r="F777" s="7"/>
    </row>
    <row r="778" ht="12.75">
      <c r="F778" s="7"/>
    </row>
    <row r="779" ht="12.75">
      <c r="F779" s="7"/>
    </row>
    <row r="780" ht="12.75">
      <c r="F780" s="7"/>
    </row>
    <row r="781" ht="12.75">
      <c r="F781" s="7"/>
    </row>
    <row r="782" ht="12.75">
      <c r="F782" s="7"/>
    </row>
    <row r="783" ht="12.75">
      <c r="F783" s="7"/>
    </row>
    <row r="784" ht="12.75">
      <c r="F784" s="7"/>
    </row>
    <row r="785" ht="12.75">
      <c r="F785" s="7"/>
    </row>
    <row r="786" ht="12.75">
      <c r="F786" s="7"/>
    </row>
    <row r="787" ht="12.75">
      <c r="F787" s="7"/>
    </row>
    <row r="788" ht="12.75">
      <c r="F788" s="7"/>
    </row>
    <row r="789" ht="12.75">
      <c r="F789" s="7"/>
    </row>
    <row r="790" ht="12.75">
      <c r="F790" s="7"/>
    </row>
    <row r="791" ht="12.75">
      <c r="F791" s="7"/>
    </row>
    <row r="792" ht="12.75">
      <c r="F792" s="7"/>
    </row>
    <row r="793" ht="12.75">
      <c r="F793" s="7"/>
    </row>
    <row r="794" ht="12.75">
      <c r="F794" s="7"/>
    </row>
    <row r="795" ht="12.75">
      <c r="F795" s="7"/>
    </row>
    <row r="796" ht="12.75">
      <c r="F796" s="7"/>
    </row>
    <row r="797" ht="12.75">
      <c r="F797" s="7"/>
    </row>
    <row r="798" ht="12.75">
      <c r="F798" s="7"/>
    </row>
    <row r="799" ht="12.75">
      <c r="F799" s="7"/>
    </row>
    <row r="800" ht="12.75">
      <c r="F800" s="7"/>
    </row>
    <row r="801" ht="12.75">
      <c r="F801" s="7"/>
    </row>
    <row r="802" ht="12.75">
      <c r="F802" s="7"/>
    </row>
    <row r="803" ht="12.75">
      <c r="F803" s="7"/>
    </row>
    <row r="804" ht="12.75">
      <c r="F804" s="7"/>
    </row>
    <row r="805" ht="12.75">
      <c r="F805" s="7"/>
    </row>
    <row r="806" ht="12.75">
      <c r="F806" s="7"/>
    </row>
    <row r="807" ht="12.75">
      <c r="F807" s="7"/>
    </row>
    <row r="808" ht="12.75">
      <c r="F808" s="7"/>
    </row>
    <row r="809" ht="12.75">
      <c r="F809" s="7"/>
    </row>
    <row r="810" ht="12.75">
      <c r="F810" s="7"/>
    </row>
    <row r="811" ht="12.75">
      <c r="F811" s="7"/>
    </row>
    <row r="812" ht="12.75">
      <c r="F812" s="7"/>
    </row>
    <row r="813" ht="12.75">
      <c r="F813" s="7"/>
    </row>
    <row r="814" ht="12.75">
      <c r="F814" s="7"/>
    </row>
    <row r="815" ht="12.75">
      <c r="F815" s="7"/>
    </row>
    <row r="816" ht="12.75">
      <c r="F816" s="7"/>
    </row>
    <row r="817" ht="12.75">
      <c r="F817" s="7"/>
    </row>
    <row r="818" ht="12.75">
      <c r="F818" s="7"/>
    </row>
    <row r="819" ht="12.75">
      <c r="F819" s="7"/>
    </row>
    <row r="820" ht="12.75">
      <c r="F820" s="7"/>
    </row>
    <row r="821" ht="12.75">
      <c r="F821" s="7"/>
    </row>
    <row r="822" ht="12.75">
      <c r="F822" s="7"/>
    </row>
    <row r="823" ht="12.75">
      <c r="F823" s="7"/>
    </row>
    <row r="824" ht="12.75">
      <c r="F824" s="7"/>
    </row>
    <row r="825" ht="12.75">
      <c r="F825" s="7"/>
    </row>
    <row r="826" ht="12.75">
      <c r="F826" s="7"/>
    </row>
    <row r="827" ht="12.75">
      <c r="F827" s="7"/>
    </row>
    <row r="828" ht="12.75">
      <c r="F828" s="7"/>
    </row>
    <row r="829" ht="12.75">
      <c r="F829" s="7"/>
    </row>
    <row r="830" ht="12.75">
      <c r="F830" s="7"/>
    </row>
    <row r="831" ht="12.75">
      <c r="F831" s="7"/>
    </row>
    <row r="832" ht="12.75">
      <c r="F832" s="7"/>
    </row>
    <row r="833" ht="12.75">
      <c r="F833" s="7"/>
    </row>
    <row r="834" ht="12.75">
      <c r="F834" s="7"/>
    </row>
    <row r="835" ht="12.75">
      <c r="F835" s="7"/>
    </row>
    <row r="836" ht="12.75">
      <c r="F836" s="7"/>
    </row>
    <row r="837" ht="12.75">
      <c r="F837" s="7"/>
    </row>
    <row r="838" ht="12.75">
      <c r="F838" s="7"/>
    </row>
    <row r="839" ht="12.75">
      <c r="F839" s="7"/>
    </row>
    <row r="840" ht="12.75">
      <c r="F840" s="7"/>
    </row>
    <row r="841" ht="12.75">
      <c r="F841" s="7"/>
    </row>
    <row r="842" ht="12.75">
      <c r="F842" s="7"/>
    </row>
    <row r="843" ht="12.75">
      <c r="F843" s="7"/>
    </row>
    <row r="844" ht="12.75">
      <c r="F844" s="7"/>
    </row>
    <row r="845" ht="12.75">
      <c r="F845" s="7"/>
    </row>
    <row r="846" ht="12.75">
      <c r="F846" s="7"/>
    </row>
    <row r="847" ht="12.75">
      <c r="F847" s="7"/>
    </row>
    <row r="848" ht="12.75">
      <c r="F848" s="7"/>
    </row>
    <row r="849" ht="12.75">
      <c r="F849" s="7"/>
    </row>
    <row r="850" ht="12.75">
      <c r="F850" s="7"/>
    </row>
    <row r="851" ht="12.75">
      <c r="F851" s="7"/>
    </row>
    <row r="852" ht="12.75">
      <c r="F852" s="7"/>
    </row>
    <row r="853" ht="12.75">
      <c r="F853" s="7"/>
    </row>
    <row r="854" ht="12.75">
      <c r="F854" s="7"/>
    </row>
    <row r="855" ht="12.75">
      <c r="F855" s="7"/>
    </row>
    <row r="856" ht="12.75">
      <c r="F856" s="7"/>
    </row>
    <row r="857" ht="12.75">
      <c r="F857" s="7"/>
    </row>
    <row r="858" ht="12.75">
      <c r="F858" s="7"/>
    </row>
    <row r="859" ht="12.75">
      <c r="F859" s="7"/>
    </row>
    <row r="860" ht="12.75">
      <c r="F860" s="7"/>
    </row>
    <row r="861" ht="12.75">
      <c r="F861" s="7"/>
    </row>
    <row r="862" ht="12.75">
      <c r="F862" s="7"/>
    </row>
    <row r="863" ht="12.75">
      <c r="F863" s="7"/>
    </row>
    <row r="864" ht="12.75">
      <c r="F864" s="7"/>
    </row>
    <row r="865" ht="12.75">
      <c r="F865" s="7"/>
    </row>
    <row r="866" ht="12.75">
      <c r="F866" s="7"/>
    </row>
    <row r="867" ht="12.75">
      <c r="F867" s="7"/>
    </row>
    <row r="868" ht="12.75">
      <c r="F868" s="7"/>
    </row>
    <row r="869" ht="12.75">
      <c r="F869" s="7"/>
    </row>
    <row r="870" ht="12.75">
      <c r="F870" s="7"/>
    </row>
    <row r="871" ht="12.75">
      <c r="F871" s="7"/>
    </row>
    <row r="872" ht="12.75">
      <c r="F872" s="7"/>
    </row>
    <row r="873" ht="12.75">
      <c r="F873" s="7"/>
    </row>
    <row r="874" ht="12.75">
      <c r="F874" s="7"/>
    </row>
    <row r="875" ht="12.75">
      <c r="F875" s="7"/>
    </row>
    <row r="876" ht="12.75">
      <c r="F876" s="7"/>
    </row>
    <row r="877" ht="12.75">
      <c r="F877" s="7"/>
    </row>
    <row r="878" ht="12.75">
      <c r="F878" s="7"/>
    </row>
    <row r="879" ht="12.75">
      <c r="F879" s="7"/>
    </row>
    <row r="880" ht="12.75">
      <c r="F880" s="7"/>
    </row>
    <row r="881" ht="12.75">
      <c r="F881" s="7"/>
    </row>
    <row r="882" ht="12.75">
      <c r="F882" s="7"/>
    </row>
    <row r="883" ht="12.75">
      <c r="F883" s="7"/>
    </row>
    <row r="884" ht="12.75">
      <c r="F884" s="7"/>
    </row>
    <row r="885" ht="12.75">
      <c r="F885" s="7"/>
    </row>
    <row r="886" ht="12.75">
      <c r="F886" s="7"/>
    </row>
    <row r="887" ht="12.75">
      <c r="F887" s="7"/>
    </row>
    <row r="888" ht="12.75">
      <c r="F888" s="7"/>
    </row>
    <row r="889" ht="12.75">
      <c r="F889" s="7"/>
    </row>
    <row r="890" ht="12.75">
      <c r="F890" s="7"/>
    </row>
    <row r="891" ht="12.75">
      <c r="F891" s="7"/>
    </row>
    <row r="892" ht="12.75">
      <c r="F892" s="7"/>
    </row>
    <row r="893" ht="12.75">
      <c r="F893" s="7"/>
    </row>
    <row r="894" ht="12.75">
      <c r="F894" s="7"/>
    </row>
    <row r="895" ht="12.75">
      <c r="F895" s="7"/>
    </row>
    <row r="896" ht="12.75">
      <c r="F896" s="7"/>
    </row>
    <row r="897" ht="12.75">
      <c r="F897" s="7"/>
    </row>
    <row r="898" ht="12.75">
      <c r="F898" s="7"/>
    </row>
    <row r="899" ht="12.75">
      <c r="F899" s="7"/>
    </row>
    <row r="900" ht="12.75">
      <c r="F900" s="7"/>
    </row>
    <row r="901" ht="12.75">
      <c r="F901" s="7"/>
    </row>
    <row r="902" ht="12.75">
      <c r="F902" s="7"/>
    </row>
    <row r="903" ht="12.75">
      <c r="F903" s="7"/>
    </row>
    <row r="904" ht="12.75">
      <c r="F904" s="7"/>
    </row>
    <row r="905" ht="12.75">
      <c r="F905" s="7"/>
    </row>
    <row r="906" ht="12.75">
      <c r="F906" s="7"/>
    </row>
    <row r="907" ht="12.75">
      <c r="F907" s="7"/>
    </row>
    <row r="908" ht="12.75">
      <c r="F908" s="7"/>
    </row>
    <row r="909" ht="12.75">
      <c r="F909" s="7"/>
    </row>
    <row r="910" ht="12.75">
      <c r="F910" s="7"/>
    </row>
    <row r="911" ht="12.75">
      <c r="F911" s="7"/>
    </row>
    <row r="912" ht="12.75">
      <c r="F912" s="7"/>
    </row>
    <row r="913" ht="12.75">
      <c r="F913" s="7"/>
    </row>
    <row r="914" ht="12.75">
      <c r="F914" s="7"/>
    </row>
    <row r="915" ht="12.75">
      <c r="F915" s="7"/>
    </row>
    <row r="916" ht="12.75">
      <c r="F916" s="7"/>
    </row>
    <row r="917" ht="12.75">
      <c r="F917" s="7"/>
    </row>
    <row r="918" ht="12.75">
      <c r="F918" s="7"/>
    </row>
    <row r="919" ht="12.75">
      <c r="F919" s="7"/>
    </row>
    <row r="920" ht="12.75">
      <c r="F920" s="7"/>
    </row>
    <row r="921" ht="12.75">
      <c r="F921" s="7"/>
    </row>
    <row r="922" ht="12.75">
      <c r="F922" s="7"/>
    </row>
    <row r="923" ht="12.75">
      <c r="F923" s="7"/>
    </row>
    <row r="924" ht="12.75">
      <c r="F924" s="7"/>
    </row>
    <row r="925" ht="12.75">
      <c r="F925" s="7"/>
    </row>
    <row r="926" ht="12.75">
      <c r="F926" s="7"/>
    </row>
    <row r="927" ht="12.75">
      <c r="F927" s="7"/>
    </row>
    <row r="928" ht="12.75">
      <c r="F928" s="7"/>
    </row>
    <row r="929" ht="12.75">
      <c r="F929" s="7"/>
    </row>
    <row r="930" ht="12.75">
      <c r="F930" s="7"/>
    </row>
    <row r="931" ht="12.75">
      <c r="F931" s="7"/>
    </row>
    <row r="932" ht="12.75">
      <c r="F932" s="7"/>
    </row>
    <row r="933" ht="12.75">
      <c r="F933" s="7"/>
    </row>
    <row r="934" ht="12.75">
      <c r="F934" s="7"/>
    </row>
    <row r="935" ht="12.75">
      <c r="F935" s="7"/>
    </row>
    <row r="936" ht="12.75">
      <c r="F936" s="7"/>
    </row>
    <row r="937" ht="12.75">
      <c r="F937" s="7"/>
    </row>
    <row r="938" ht="12.75">
      <c r="F938" s="7"/>
    </row>
    <row r="939" ht="12.75">
      <c r="F939" s="7"/>
    </row>
    <row r="940" ht="12.75">
      <c r="F940" s="7"/>
    </row>
    <row r="941" ht="12.75">
      <c r="F941" s="7"/>
    </row>
    <row r="942" ht="12.75">
      <c r="F942" s="7"/>
    </row>
    <row r="943" ht="12.75">
      <c r="F943" s="7"/>
    </row>
    <row r="944" ht="12.75">
      <c r="F944" s="7"/>
    </row>
    <row r="945" ht="12.75">
      <c r="F945" s="7"/>
    </row>
    <row r="946" ht="12.75">
      <c r="F946" s="7"/>
    </row>
    <row r="947" ht="12.75">
      <c r="F947" s="7"/>
    </row>
    <row r="948" ht="12.75">
      <c r="F948" s="7"/>
    </row>
    <row r="949" ht="12.75">
      <c r="F949" s="7"/>
    </row>
    <row r="950" ht="12.75">
      <c r="F950" s="7"/>
    </row>
    <row r="951" ht="12.75">
      <c r="F951" s="7"/>
    </row>
    <row r="952" ht="12.75">
      <c r="F952" s="7"/>
    </row>
    <row r="953" ht="12.75">
      <c r="F953" s="7"/>
    </row>
    <row r="954" ht="12.75">
      <c r="F954" s="7"/>
    </row>
    <row r="955" ht="12.75">
      <c r="F955" s="7"/>
    </row>
    <row r="956" ht="12.75">
      <c r="F956" s="7"/>
    </row>
    <row r="957" ht="12.75">
      <c r="F957" s="7"/>
    </row>
    <row r="958" ht="12.75">
      <c r="F958" s="7"/>
    </row>
    <row r="959" ht="12.75">
      <c r="F959" s="7"/>
    </row>
    <row r="960" ht="12.75">
      <c r="F960" s="7"/>
    </row>
    <row r="961" ht="12.75">
      <c r="F961" s="7"/>
    </row>
    <row r="962" ht="12.75">
      <c r="F962" s="7"/>
    </row>
    <row r="963" ht="12.75">
      <c r="F963" s="7"/>
    </row>
    <row r="964" ht="12.75">
      <c r="F964" s="7"/>
    </row>
    <row r="965" ht="12.75">
      <c r="F965" s="7"/>
    </row>
    <row r="966" ht="12.75">
      <c r="F966" s="7"/>
    </row>
    <row r="967" ht="12.75">
      <c r="F967" s="7"/>
    </row>
    <row r="968" ht="12.75">
      <c r="F968" s="7"/>
    </row>
    <row r="969" ht="12.75">
      <c r="F969" s="7"/>
    </row>
    <row r="970" ht="12.75">
      <c r="F970" s="7"/>
    </row>
    <row r="971" ht="12.75">
      <c r="F971" s="7"/>
    </row>
    <row r="972" ht="12.75">
      <c r="F972" s="7"/>
    </row>
    <row r="973" ht="12.75">
      <c r="F973" s="7"/>
    </row>
    <row r="974" ht="12.75">
      <c r="F974" s="7"/>
    </row>
    <row r="975" ht="12.75">
      <c r="F975" s="7"/>
    </row>
    <row r="976" ht="12.75">
      <c r="F976" s="7"/>
    </row>
    <row r="977" ht="12.75">
      <c r="F977" s="7"/>
    </row>
    <row r="978" ht="12.75">
      <c r="F978" s="7"/>
    </row>
    <row r="979" ht="12.75">
      <c r="F979" s="7"/>
    </row>
    <row r="980" ht="12.75">
      <c r="F980" s="7"/>
    </row>
    <row r="981" ht="12.75">
      <c r="F981" s="7"/>
    </row>
    <row r="982" ht="12.75">
      <c r="F982" s="7"/>
    </row>
    <row r="983" ht="12.75">
      <c r="F983" s="7"/>
    </row>
    <row r="984" ht="12.75">
      <c r="F984" s="7"/>
    </row>
    <row r="985" ht="12.75">
      <c r="F985" s="7"/>
    </row>
    <row r="986" ht="12.75">
      <c r="F986" s="7"/>
    </row>
    <row r="987" ht="12.75">
      <c r="F987" s="7"/>
    </row>
    <row r="988" ht="12.75">
      <c r="F988" s="7"/>
    </row>
    <row r="989" ht="12.75">
      <c r="F989" s="7"/>
    </row>
    <row r="990" ht="12.75">
      <c r="F990" s="7"/>
    </row>
    <row r="991" ht="12.75">
      <c r="F991" s="7"/>
    </row>
    <row r="992" ht="12.75">
      <c r="F992" s="7"/>
    </row>
    <row r="993" ht="12.75">
      <c r="F993" s="7"/>
    </row>
    <row r="994" ht="12.75">
      <c r="F994" s="7"/>
    </row>
    <row r="995" ht="12.75">
      <c r="F995" s="7"/>
    </row>
    <row r="996" ht="12.75">
      <c r="F996" s="7"/>
    </row>
    <row r="997" ht="12.75">
      <c r="F997" s="7"/>
    </row>
    <row r="998" ht="12.75">
      <c r="F998" s="7"/>
    </row>
    <row r="999" ht="12.75">
      <c r="F999" s="7"/>
    </row>
    <row r="1000" ht="12.75">
      <c r="F1000" s="7"/>
    </row>
    <row r="1001" ht="12.75">
      <c r="F1001" s="7"/>
    </row>
    <row r="1002" ht="12.75">
      <c r="F1002" s="7"/>
    </row>
    <row r="1003" ht="12.75">
      <c r="F1003" s="7"/>
    </row>
    <row r="1004" ht="12.75">
      <c r="F1004" s="7"/>
    </row>
    <row r="1005" ht="12.75">
      <c r="F1005" s="7"/>
    </row>
    <row r="1006" ht="12.75">
      <c r="F1006" s="7"/>
    </row>
    <row r="1007" ht="12.75">
      <c r="F1007" s="7"/>
    </row>
    <row r="1008" ht="12.75">
      <c r="F1008" s="7"/>
    </row>
    <row r="1009" ht="12.75">
      <c r="F1009" s="7"/>
    </row>
    <row r="1010" ht="12.75">
      <c r="F1010" s="7"/>
    </row>
    <row r="1011" ht="12.75">
      <c r="F1011" s="7"/>
    </row>
    <row r="1012" ht="12.75">
      <c r="F1012" s="7"/>
    </row>
    <row r="1013" ht="12.75">
      <c r="F1013" s="7"/>
    </row>
    <row r="1014" ht="12.75">
      <c r="F1014" s="7"/>
    </row>
    <row r="1015" ht="12.75">
      <c r="F1015" s="7"/>
    </row>
    <row r="1016" ht="12.75">
      <c r="F1016" s="7"/>
    </row>
    <row r="1017" ht="12.75">
      <c r="F1017" s="7"/>
    </row>
    <row r="1018" ht="12.75">
      <c r="F1018" s="7"/>
    </row>
    <row r="1019" ht="12.75">
      <c r="F1019" s="7"/>
    </row>
    <row r="1020" ht="12.75">
      <c r="F1020" s="7"/>
    </row>
    <row r="1021" ht="12.75">
      <c r="F1021" s="7"/>
    </row>
    <row r="1022" ht="12.75">
      <c r="F1022" s="7"/>
    </row>
    <row r="1023" ht="12.75">
      <c r="F1023" s="7"/>
    </row>
    <row r="1024" ht="12.75">
      <c r="F1024" s="7"/>
    </row>
    <row r="1025" ht="12.75">
      <c r="F1025" s="7"/>
    </row>
    <row r="1026" ht="12.75">
      <c r="F1026" s="7"/>
    </row>
    <row r="1027" ht="12.75">
      <c r="F1027" s="7"/>
    </row>
    <row r="1028" ht="12.75">
      <c r="F1028" s="7"/>
    </row>
    <row r="1029" ht="12.75">
      <c r="F1029" s="7"/>
    </row>
    <row r="1030" ht="12.75">
      <c r="F1030" s="7"/>
    </row>
    <row r="1031" ht="12.75">
      <c r="F1031" s="7"/>
    </row>
    <row r="1032" ht="12.75">
      <c r="F1032" s="7"/>
    </row>
    <row r="1033" ht="12.75">
      <c r="F1033" s="7"/>
    </row>
    <row r="1034" ht="12.75">
      <c r="F1034" s="7"/>
    </row>
    <row r="1035" ht="12.75">
      <c r="F1035" s="7"/>
    </row>
    <row r="1036" ht="12.75">
      <c r="F1036" s="7"/>
    </row>
    <row r="1037" ht="12.75">
      <c r="F1037" s="7"/>
    </row>
    <row r="1038" ht="12.75">
      <c r="F1038" s="7"/>
    </row>
    <row r="1039" ht="12.75">
      <c r="F1039" s="7"/>
    </row>
    <row r="1040" ht="12.75">
      <c r="F1040" s="7"/>
    </row>
    <row r="1041" ht="12.75">
      <c r="F1041" s="7"/>
    </row>
    <row r="1042" ht="12.75">
      <c r="F1042" s="7"/>
    </row>
    <row r="1043" ht="12.75">
      <c r="F1043" s="7"/>
    </row>
    <row r="1044" ht="12.75">
      <c r="F1044" s="7"/>
    </row>
    <row r="1045" ht="12.75">
      <c r="F1045" s="7"/>
    </row>
    <row r="1046" ht="12.75">
      <c r="F1046" s="7"/>
    </row>
    <row r="1047" ht="12.75">
      <c r="F1047" s="7"/>
    </row>
    <row r="1048" ht="12.75">
      <c r="F1048" s="7"/>
    </row>
    <row r="1049" ht="12.75">
      <c r="F1049" s="7"/>
    </row>
    <row r="1050" ht="12.75">
      <c r="F1050" s="7"/>
    </row>
    <row r="1051" ht="12.75">
      <c r="F1051" s="7"/>
    </row>
    <row r="1052" ht="12.75">
      <c r="F1052" s="7"/>
    </row>
    <row r="1053" ht="12.75">
      <c r="F1053" s="7"/>
    </row>
    <row r="1054" ht="12.75">
      <c r="F1054" s="7"/>
    </row>
    <row r="1055" ht="12.75">
      <c r="F1055" s="7"/>
    </row>
    <row r="1056" ht="12.75">
      <c r="F1056" s="7"/>
    </row>
    <row r="1057" ht="12.75">
      <c r="F1057" s="7"/>
    </row>
    <row r="1058" ht="12.75">
      <c r="F1058" s="7"/>
    </row>
    <row r="1059" ht="12.75">
      <c r="F1059" s="7"/>
    </row>
    <row r="1060" ht="12.75">
      <c r="F1060" s="7"/>
    </row>
    <row r="1061" ht="12.75">
      <c r="F1061" s="7"/>
    </row>
    <row r="1062" ht="12.75">
      <c r="F1062" s="7"/>
    </row>
    <row r="1063" ht="12.75">
      <c r="F1063" s="7"/>
    </row>
    <row r="1064" ht="12.75">
      <c r="F1064" s="7"/>
    </row>
    <row r="1065" ht="12.75">
      <c r="F1065" s="7"/>
    </row>
    <row r="1066" ht="12.75">
      <c r="F1066" s="7"/>
    </row>
    <row r="1067" ht="12.75">
      <c r="F1067" s="7"/>
    </row>
    <row r="1068" ht="12.75">
      <c r="F1068" s="7"/>
    </row>
    <row r="1069" ht="12.75">
      <c r="F1069" s="7"/>
    </row>
    <row r="1070" ht="12.75">
      <c r="F1070" s="7"/>
    </row>
    <row r="1071" ht="12.75">
      <c r="F1071" s="7"/>
    </row>
    <row r="1072" ht="12.75">
      <c r="F1072" s="7"/>
    </row>
    <row r="1073" ht="12.75">
      <c r="F1073" s="7"/>
    </row>
    <row r="1074" ht="12.75">
      <c r="F1074" s="7"/>
    </row>
    <row r="1075" ht="12.75">
      <c r="F1075" s="7"/>
    </row>
    <row r="1076" ht="12.75">
      <c r="F1076" s="7"/>
    </row>
    <row r="1077" ht="12.75">
      <c r="F1077" s="7"/>
    </row>
    <row r="1078" ht="12.75">
      <c r="F1078" s="7"/>
    </row>
    <row r="1079" ht="12.75">
      <c r="F1079" s="7"/>
    </row>
    <row r="1080" ht="12.75">
      <c r="F1080" s="7"/>
    </row>
    <row r="1081" ht="12.75">
      <c r="F1081" s="7"/>
    </row>
    <row r="1082" ht="12.75">
      <c r="F1082" s="7"/>
    </row>
    <row r="1083" ht="12.75">
      <c r="F1083" s="7"/>
    </row>
    <row r="1084" ht="12.75">
      <c r="F1084" s="7"/>
    </row>
    <row r="1085" ht="12.75">
      <c r="F1085" s="7"/>
    </row>
    <row r="1086" ht="12.75">
      <c r="F1086" s="7"/>
    </row>
    <row r="1087" ht="12.75">
      <c r="F1087" s="7"/>
    </row>
    <row r="1088" ht="12.75">
      <c r="F1088" s="7"/>
    </row>
    <row r="1089" ht="12.75">
      <c r="F1089" s="7"/>
    </row>
    <row r="1090" ht="12.75">
      <c r="F1090" s="7"/>
    </row>
    <row r="1091" ht="12.75">
      <c r="F1091" s="7"/>
    </row>
    <row r="1092" ht="12.75">
      <c r="F1092" s="7"/>
    </row>
    <row r="1093" ht="12.75">
      <c r="F1093" s="7"/>
    </row>
    <row r="1094" ht="12.75">
      <c r="F1094" s="7"/>
    </row>
    <row r="1095" ht="12.75">
      <c r="F1095" s="7"/>
    </row>
    <row r="1096" ht="12.75">
      <c r="F1096" s="7"/>
    </row>
    <row r="1097" ht="12.75">
      <c r="F1097" s="7"/>
    </row>
    <row r="1098" ht="12.75">
      <c r="F1098" s="7"/>
    </row>
    <row r="1099" ht="12.75">
      <c r="F1099" s="7"/>
    </row>
    <row r="1100" ht="12.75">
      <c r="F1100" s="7"/>
    </row>
    <row r="1101" ht="12.75">
      <c r="F1101" s="7"/>
    </row>
    <row r="1102" ht="12.75">
      <c r="F1102" s="7"/>
    </row>
    <row r="1103" ht="12.75">
      <c r="F1103" s="7"/>
    </row>
    <row r="1104" ht="12.75">
      <c r="F1104" s="7"/>
    </row>
    <row r="1105" ht="12.75">
      <c r="F1105" s="7"/>
    </row>
    <row r="1106" ht="12.75">
      <c r="F1106" s="7"/>
    </row>
    <row r="1107" ht="12.75">
      <c r="F1107" s="7"/>
    </row>
    <row r="1108" ht="12.75">
      <c r="F1108" s="7"/>
    </row>
    <row r="1109" ht="12.75">
      <c r="F1109" s="7"/>
    </row>
    <row r="1110" ht="12.75">
      <c r="F1110" s="7"/>
    </row>
    <row r="1111" ht="12.75">
      <c r="F1111" s="7"/>
    </row>
    <row r="1112" ht="12.75">
      <c r="F1112" s="7"/>
    </row>
    <row r="1113" ht="12.75">
      <c r="F1113" s="7"/>
    </row>
    <row r="1114" ht="12.75">
      <c r="F1114" s="7"/>
    </row>
    <row r="1115" ht="12.75">
      <c r="F1115" s="7"/>
    </row>
    <row r="1116" ht="12.75">
      <c r="F1116" s="7"/>
    </row>
    <row r="1117" ht="12.75">
      <c r="F1117" s="7"/>
    </row>
    <row r="1118" ht="12.75">
      <c r="F1118" s="7"/>
    </row>
    <row r="1119" ht="12.75">
      <c r="F1119" s="7"/>
    </row>
    <row r="1120" ht="12.75">
      <c r="F1120" s="7"/>
    </row>
    <row r="1121" ht="12.75">
      <c r="F1121" s="7"/>
    </row>
    <row r="1122" ht="12.75">
      <c r="F1122" s="7"/>
    </row>
    <row r="1123" ht="12.75">
      <c r="F1123" s="7"/>
    </row>
    <row r="1124" ht="12.75">
      <c r="F1124" s="7"/>
    </row>
    <row r="1125" ht="12.75">
      <c r="F1125" s="7"/>
    </row>
    <row r="1126" ht="12.75">
      <c r="F1126" s="7"/>
    </row>
    <row r="1127" ht="12.75">
      <c r="F1127" s="7"/>
    </row>
    <row r="1128" ht="12.75">
      <c r="F1128" s="7"/>
    </row>
    <row r="1129" ht="12.75">
      <c r="F1129" s="7"/>
    </row>
    <row r="1130" ht="12.75">
      <c r="F1130" s="7"/>
    </row>
    <row r="1131" ht="12.75">
      <c r="F1131" s="7"/>
    </row>
    <row r="1132" ht="12.75">
      <c r="F1132" s="7"/>
    </row>
    <row r="1133" ht="12.75">
      <c r="F1133" s="7"/>
    </row>
    <row r="1134" ht="12.75">
      <c r="F1134" s="7"/>
    </row>
    <row r="1135" ht="12.75">
      <c r="F1135" s="7"/>
    </row>
    <row r="1136" ht="12.75">
      <c r="F1136" s="7"/>
    </row>
    <row r="1137" ht="12.75">
      <c r="F1137" s="7"/>
    </row>
    <row r="1138" ht="12.75">
      <c r="F1138" s="7"/>
    </row>
    <row r="1139" ht="12.75">
      <c r="F1139" s="7"/>
    </row>
    <row r="1140" ht="12.75">
      <c r="F1140" s="7"/>
    </row>
    <row r="1141" ht="12.75">
      <c r="F1141" s="7"/>
    </row>
    <row r="1142" ht="12.75">
      <c r="F1142" s="7"/>
    </row>
    <row r="1143" ht="12.75">
      <c r="F1143" s="7"/>
    </row>
    <row r="1144" ht="12.75">
      <c r="F1144" s="7"/>
    </row>
    <row r="1145" ht="12.75">
      <c r="F1145" s="7"/>
    </row>
    <row r="1146" ht="12.75">
      <c r="F1146" s="7"/>
    </row>
    <row r="1147" ht="12.75">
      <c r="F1147" s="7"/>
    </row>
    <row r="1148" ht="12.75">
      <c r="F1148" s="7"/>
    </row>
    <row r="1149" ht="12.75">
      <c r="F1149" s="7"/>
    </row>
    <row r="1150" ht="12.75">
      <c r="F1150" s="7"/>
    </row>
    <row r="1151" ht="12.75">
      <c r="F1151" s="7"/>
    </row>
    <row r="1152" ht="12.75">
      <c r="F1152" s="7"/>
    </row>
    <row r="1153" ht="12.75">
      <c r="F1153" s="7"/>
    </row>
    <row r="1154" ht="12.75">
      <c r="F1154" s="7"/>
    </row>
    <row r="1155" ht="12.75">
      <c r="F1155" s="7"/>
    </row>
    <row r="1156" ht="12.75">
      <c r="F1156" s="7"/>
    </row>
    <row r="1157" ht="12.75">
      <c r="F1157" s="7"/>
    </row>
    <row r="1158" ht="12.75">
      <c r="F1158" s="7"/>
    </row>
    <row r="1159" ht="12.75">
      <c r="F1159" s="7"/>
    </row>
    <row r="1160" ht="12.75">
      <c r="F1160" s="7"/>
    </row>
    <row r="1161" ht="12.75">
      <c r="F1161" s="7"/>
    </row>
    <row r="1162" ht="12.75">
      <c r="F1162" s="7"/>
    </row>
    <row r="1163" ht="12.75">
      <c r="F1163" s="7"/>
    </row>
    <row r="1164" ht="12.75">
      <c r="F1164" s="7"/>
    </row>
    <row r="1165" ht="12.75">
      <c r="F1165" s="7"/>
    </row>
    <row r="1166" ht="12.75">
      <c r="F1166" s="7"/>
    </row>
    <row r="1167" ht="12.75">
      <c r="F1167" s="7"/>
    </row>
    <row r="1168" ht="12.75">
      <c r="F1168" s="7"/>
    </row>
    <row r="1169" ht="12.75">
      <c r="F1169" s="7"/>
    </row>
    <row r="1170" ht="12.75">
      <c r="F1170" s="7"/>
    </row>
    <row r="1171" ht="12.75">
      <c r="F1171" s="7"/>
    </row>
    <row r="1172" ht="12.75">
      <c r="F1172" s="7"/>
    </row>
    <row r="1173" ht="12.75">
      <c r="F1173" s="7"/>
    </row>
    <row r="1174" ht="12.75">
      <c r="F1174" s="7"/>
    </row>
    <row r="1175" ht="12.75">
      <c r="F1175" s="7"/>
    </row>
    <row r="1176" ht="12.75">
      <c r="F1176" s="7"/>
    </row>
    <row r="1177" ht="12.75">
      <c r="F1177" s="7"/>
    </row>
    <row r="1178" ht="12.75">
      <c r="F1178" s="7"/>
    </row>
    <row r="1179" ht="12.75">
      <c r="F1179" s="7"/>
    </row>
    <row r="1180" ht="12.75">
      <c r="F1180" s="7"/>
    </row>
    <row r="1181" ht="12.75">
      <c r="F1181" s="7"/>
    </row>
    <row r="1182" ht="12.75">
      <c r="F1182" s="7"/>
    </row>
    <row r="1183" ht="12.75">
      <c r="F1183" s="7"/>
    </row>
    <row r="1184" ht="12.75">
      <c r="F1184" s="7"/>
    </row>
    <row r="1185" ht="12.75">
      <c r="F1185" s="7"/>
    </row>
    <row r="1186" ht="12.75">
      <c r="F1186" s="7"/>
    </row>
    <row r="1187" ht="12.75">
      <c r="F1187" s="7"/>
    </row>
    <row r="1188" ht="12.75">
      <c r="F1188" s="7"/>
    </row>
    <row r="1189" ht="12.75">
      <c r="F1189" s="7"/>
    </row>
    <row r="1190" ht="12.75">
      <c r="F1190" s="7"/>
    </row>
    <row r="1191" ht="12.75">
      <c r="F1191" s="7"/>
    </row>
    <row r="1192" ht="12.75">
      <c r="F1192" s="7"/>
    </row>
    <row r="1193" ht="12.75">
      <c r="F1193" s="7"/>
    </row>
    <row r="1194" ht="12.75">
      <c r="F1194" s="7"/>
    </row>
    <row r="1195" ht="12.75">
      <c r="F1195" s="7"/>
    </row>
    <row r="1196" ht="12.75">
      <c r="F1196" s="7"/>
    </row>
    <row r="1197" ht="12.75">
      <c r="F1197" s="7"/>
    </row>
    <row r="1198" ht="12.75">
      <c r="F1198" s="7"/>
    </row>
    <row r="1199" ht="12.75">
      <c r="F1199" s="7"/>
    </row>
    <row r="1200" ht="12.75">
      <c r="F1200" s="7"/>
    </row>
    <row r="1201" ht="12.75">
      <c r="F1201" s="7"/>
    </row>
    <row r="1202" ht="12.75">
      <c r="F1202" s="7"/>
    </row>
    <row r="1203" ht="12.75">
      <c r="F1203" s="7"/>
    </row>
    <row r="1204" ht="12.75">
      <c r="F1204" s="7"/>
    </row>
    <row r="1205" ht="12.75">
      <c r="F1205" s="7"/>
    </row>
    <row r="1206" ht="12.75">
      <c r="F1206" s="7"/>
    </row>
    <row r="1207" ht="12.75">
      <c r="F1207" s="7"/>
    </row>
    <row r="1208" ht="12.75">
      <c r="F1208" s="7"/>
    </row>
    <row r="1209" ht="12.75">
      <c r="F1209" s="7"/>
    </row>
    <row r="1210" ht="12.75">
      <c r="F1210" s="7"/>
    </row>
    <row r="1211" ht="12.75">
      <c r="F1211" s="7"/>
    </row>
    <row r="1212" ht="12.75">
      <c r="F1212" s="7"/>
    </row>
    <row r="1213" ht="12.75">
      <c r="F1213" s="7"/>
    </row>
    <row r="1214" ht="12.75">
      <c r="F1214" s="7"/>
    </row>
    <row r="1215" ht="12.75">
      <c r="F1215" s="7"/>
    </row>
    <row r="1216" ht="12.75">
      <c r="F1216" s="7"/>
    </row>
    <row r="1217" ht="12.75">
      <c r="F1217" s="7"/>
    </row>
    <row r="1218" ht="12.75">
      <c r="F1218" s="7"/>
    </row>
    <row r="1219" ht="12.75">
      <c r="F1219" s="7"/>
    </row>
    <row r="1220" ht="12.75">
      <c r="F1220" s="7"/>
    </row>
    <row r="1221" ht="12.75">
      <c r="F1221" s="7"/>
    </row>
    <row r="1222" ht="12.75">
      <c r="F1222" s="7"/>
    </row>
    <row r="1223" ht="12.75">
      <c r="F1223" s="7"/>
    </row>
    <row r="1224" ht="12.75">
      <c r="F1224" s="7"/>
    </row>
    <row r="1225" ht="12.75">
      <c r="F1225" s="7"/>
    </row>
    <row r="1226" ht="12.75">
      <c r="F1226" s="7"/>
    </row>
    <row r="1227" ht="12.75">
      <c r="F1227" s="7"/>
    </row>
    <row r="1228" ht="12.75">
      <c r="F1228" s="7"/>
    </row>
    <row r="1229" ht="12.75">
      <c r="F1229" s="7"/>
    </row>
    <row r="1230" ht="12.75">
      <c r="F1230" s="7"/>
    </row>
    <row r="1231" ht="12.75">
      <c r="F1231" s="7"/>
    </row>
    <row r="1232" ht="12.75">
      <c r="F1232" s="7"/>
    </row>
    <row r="1233" ht="12.75">
      <c r="F1233" s="7"/>
    </row>
    <row r="1234" ht="12.75">
      <c r="F1234" s="7"/>
    </row>
    <row r="1235" ht="12.75">
      <c r="F1235" s="7"/>
    </row>
    <row r="1236" ht="12.75">
      <c r="F1236" s="7"/>
    </row>
    <row r="1237" ht="12.75">
      <c r="F1237" s="7"/>
    </row>
    <row r="1238" ht="12.75">
      <c r="F1238" s="7"/>
    </row>
    <row r="1239" ht="12.75">
      <c r="F1239" s="7"/>
    </row>
    <row r="1240" ht="12.75">
      <c r="F1240" s="7"/>
    </row>
    <row r="1241" ht="12.75">
      <c r="F1241" s="7"/>
    </row>
    <row r="1242" ht="12.75">
      <c r="F1242" s="7"/>
    </row>
    <row r="1243" ht="12.75">
      <c r="F1243" s="7"/>
    </row>
    <row r="1244" ht="12.75">
      <c r="F1244" s="7"/>
    </row>
    <row r="1245" ht="12.75">
      <c r="F1245" s="7"/>
    </row>
    <row r="1246" ht="12.75">
      <c r="F1246" s="7"/>
    </row>
    <row r="1247" ht="12.75">
      <c r="F1247" s="7"/>
    </row>
    <row r="1248" ht="12.75">
      <c r="F1248" s="7"/>
    </row>
    <row r="1249" ht="12.75">
      <c r="F1249" s="7"/>
    </row>
    <row r="1250" ht="12.75">
      <c r="F1250" s="7"/>
    </row>
    <row r="1251" ht="12.75">
      <c r="F1251" s="7"/>
    </row>
    <row r="1252" ht="12.75">
      <c r="F1252" s="7"/>
    </row>
    <row r="1253" ht="12.75">
      <c r="F1253" s="7"/>
    </row>
    <row r="1254" ht="12.75">
      <c r="F1254" s="7"/>
    </row>
    <row r="1255" ht="12.75">
      <c r="F1255" s="7"/>
    </row>
    <row r="1256" ht="12.75">
      <c r="F1256" s="7"/>
    </row>
    <row r="1257" ht="12.75">
      <c r="F1257" s="7"/>
    </row>
    <row r="1258" ht="12.75">
      <c r="F1258" s="7"/>
    </row>
    <row r="1259" ht="12.75">
      <c r="F1259" s="7"/>
    </row>
    <row r="1260" ht="12.75">
      <c r="F1260" s="7"/>
    </row>
    <row r="1261" ht="12.75">
      <c r="F1261" s="7"/>
    </row>
    <row r="1262" ht="12.75">
      <c r="F1262" s="7"/>
    </row>
    <row r="1263" ht="12.75">
      <c r="F1263" s="7"/>
    </row>
    <row r="1264" ht="12.75">
      <c r="F1264" s="7"/>
    </row>
    <row r="1265" ht="12.75">
      <c r="F1265" s="7"/>
    </row>
    <row r="1266" ht="12.75">
      <c r="F1266" s="7"/>
    </row>
    <row r="1267" ht="12.75">
      <c r="F1267" s="7"/>
    </row>
    <row r="1268" ht="12.75">
      <c r="F1268" s="7"/>
    </row>
    <row r="1269" ht="12.75">
      <c r="F1269" s="7"/>
    </row>
    <row r="1270" ht="12.75">
      <c r="F1270" s="7"/>
    </row>
    <row r="1271" ht="12.75">
      <c r="F1271" s="7"/>
    </row>
    <row r="1272" ht="12.75">
      <c r="F1272" s="7"/>
    </row>
    <row r="1273" ht="12.75">
      <c r="F1273" s="7"/>
    </row>
    <row r="1274" ht="12.75">
      <c r="F1274" s="7"/>
    </row>
    <row r="1275" ht="12.75">
      <c r="F1275" s="7"/>
    </row>
    <row r="1276" ht="12.75">
      <c r="F1276" s="7"/>
    </row>
    <row r="1277" ht="12.75">
      <c r="F1277" s="7"/>
    </row>
    <row r="1278" ht="12.75">
      <c r="F1278" s="7"/>
    </row>
    <row r="1279" ht="12.75">
      <c r="F1279" s="7"/>
    </row>
    <row r="1280" ht="12.75">
      <c r="F1280" s="7"/>
    </row>
    <row r="1281" ht="12.75">
      <c r="F1281" s="7"/>
    </row>
    <row r="1282" ht="12.75">
      <c r="F1282" s="7"/>
    </row>
    <row r="1283" ht="12.75">
      <c r="F1283" s="7"/>
    </row>
    <row r="1284" ht="12.75">
      <c r="F1284" s="7"/>
    </row>
    <row r="1285" ht="12.75">
      <c r="F1285" s="7"/>
    </row>
    <row r="1286" ht="12.75">
      <c r="F1286" s="7"/>
    </row>
    <row r="1287" ht="12.75">
      <c r="F1287" s="7"/>
    </row>
    <row r="1288" ht="12.75">
      <c r="F1288" s="7"/>
    </row>
    <row r="1289" ht="12.75">
      <c r="F1289" s="7"/>
    </row>
    <row r="1290" ht="12.75">
      <c r="F1290" s="7"/>
    </row>
    <row r="1291" ht="12.75">
      <c r="F1291" s="7"/>
    </row>
    <row r="1292" ht="12.75">
      <c r="F1292" s="7"/>
    </row>
    <row r="1293" ht="12.75">
      <c r="F1293" s="7"/>
    </row>
    <row r="1294" ht="12.75">
      <c r="F1294" s="7"/>
    </row>
    <row r="1295" ht="12.75">
      <c r="F1295" s="7"/>
    </row>
    <row r="1296" ht="12.75">
      <c r="F1296" s="7"/>
    </row>
    <row r="1297" ht="12.75">
      <c r="F1297" s="7"/>
    </row>
    <row r="1298" ht="12.75">
      <c r="F1298" s="7"/>
    </row>
    <row r="1299" ht="12.75">
      <c r="F1299" s="7"/>
    </row>
    <row r="1300" ht="12.75">
      <c r="F1300" s="7"/>
    </row>
    <row r="1301" ht="12.75">
      <c r="F1301" s="7"/>
    </row>
    <row r="1302" ht="12.75">
      <c r="F1302" s="7"/>
    </row>
    <row r="1303" ht="12.75">
      <c r="F1303" s="7"/>
    </row>
    <row r="1304" ht="12.75">
      <c r="F1304" s="7"/>
    </row>
    <row r="1305" ht="12.75">
      <c r="F1305" s="7"/>
    </row>
    <row r="1306" ht="12.75">
      <c r="F1306" s="7"/>
    </row>
    <row r="1307" ht="12.75">
      <c r="F1307" s="7"/>
    </row>
    <row r="1308" ht="12.75">
      <c r="F1308" s="7"/>
    </row>
    <row r="1309" ht="12.75">
      <c r="F1309" s="7"/>
    </row>
    <row r="1310" ht="12.75">
      <c r="F1310" s="7"/>
    </row>
    <row r="1311" ht="12.75">
      <c r="F1311" s="7"/>
    </row>
    <row r="1312" ht="12.75">
      <c r="F1312" s="7"/>
    </row>
    <row r="1313" ht="12.75">
      <c r="F1313" s="7"/>
    </row>
    <row r="1314" ht="12.75">
      <c r="F1314" s="7"/>
    </row>
    <row r="1315" ht="12.75">
      <c r="F1315" s="7"/>
    </row>
    <row r="1316" ht="12.75">
      <c r="F1316" s="7"/>
    </row>
    <row r="1317" ht="12.75">
      <c r="F1317" s="7"/>
    </row>
    <row r="1318" ht="12.75">
      <c r="F1318" s="7"/>
    </row>
    <row r="1319" ht="12.75">
      <c r="F1319" s="7"/>
    </row>
    <row r="1320" ht="12.75">
      <c r="F1320" s="7"/>
    </row>
    <row r="1321" ht="12.75">
      <c r="F1321" s="7"/>
    </row>
    <row r="1322" ht="12.75">
      <c r="F1322" s="7"/>
    </row>
    <row r="1323" ht="12.75">
      <c r="F1323" s="7"/>
    </row>
    <row r="1324" ht="12.75">
      <c r="F1324" s="7"/>
    </row>
    <row r="1325" ht="12.75">
      <c r="F1325" s="7"/>
    </row>
    <row r="1326" ht="12.75">
      <c r="F1326" s="7"/>
    </row>
    <row r="1327" ht="12.75">
      <c r="F1327" s="7"/>
    </row>
    <row r="1328" ht="12.75">
      <c r="F1328" s="7"/>
    </row>
    <row r="1329" ht="12.75">
      <c r="F1329" s="7"/>
    </row>
    <row r="1330" ht="12.75">
      <c r="F1330" s="7"/>
    </row>
    <row r="1331" ht="12.75">
      <c r="F1331" s="7"/>
    </row>
    <row r="1332" ht="12.75">
      <c r="F1332" s="7"/>
    </row>
    <row r="1333" ht="12.75">
      <c r="F1333" s="7"/>
    </row>
    <row r="1334" ht="12.75">
      <c r="F1334" s="7"/>
    </row>
    <row r="1335" ht="12.75">
      <c r="F1335" s="7"/>
    </row>
    <row r="1336" ht="12.75">
      <c r="F1336" s="7"/>
    </row>
    <row r="1337" ht="12.75">
      <c r="F1337" s="7"/>
    </row>
    <row r="1338" ht="12.75">
      <c r="F1338" s="7"/>
    </row>
    <row r="1339" ht="12.75">
      <c r="F1339" s="7"/>
    </row>
    <row r="1340" ht="12.75">
      <c r="F1340" s="7"/>
    </row>
    <row r="1341" ht="12.75">
      <c r="F1341" s="7"/>
    </row>
    <row r="1342" ht="12.75">
      <c r="F1342" s="7"/>
    </row>
    <row r="1343" ht="12.75">
      <c r="F1343" s="7"/>
    </row>
    <row r="1344" ht="12.75">
      <c r="F1344" s="7"/>
    </row>
    <row r="1345" ht="12.75">
      <c r="F1345" s="7"/>
    </row>
    <row r="1346" ht="12.75">
      <c r="F1346" s="7"/>
    </row>
    <row r="1347" ht="12.75">
      <c r="F1347" s="7"/>
    </row>
    <row r="1348" ht="12.75">
      <c r="F1348" s="7"/>
    </row>
    <row r="1349" ht="12.75">
      <c r="F1349" s="7"/>
    </row>
    <row r="1350" ht="12.75">
      <c r="F1350" s="7"/>
    </row>
    <row r="1351" ht="12.75">
      <c r="F1351" s="7"/>
    </row>
    <row r="1352" ht="12.75">
      <c r="F1352" s="7"/>
    </row>
    <row r="1353" ht="12.75">
      <c r="F1353" s="7"/>
    </row>
    <row r="1354" ht="12.75">
      <c r="F1354" s="7"/>
    </row>
    <row r="1355" ht="12.75">
      <c r="F1355" s="7"/>
    </row>
    <row r="1356" ht="12.75">
      <c r="F1356" s="7"/>
    </row>
    <row r="1357" ht="12.75">
      <c r="F1357" s="7"/>
    </row>
    <row r="1358" ht="12.75">
      <c r="F1358" s="7"/>
    </row>
    <row r="1359" ht="12.75">
      <c r="F1359" s="7"/>
    </row>
    <row r="1360" ht="12.75">
      <c r="F1360" s="7"/>
    </row>
    <row r="1361" ht="12.75">
      <c r="F1361" s="7"/>
    </row>
    <row r="1362" ht="12.75">
      <c r="F1362" s="7"/>
    </row>
    <row r="1363" ht="12.75">
      <c r="F1363" s="7"/>
    </row>
    <row r="1364" ht="12.75">
      <c r="F1364" s="7"/>
    </row>
    <row r="1365" ht="12.75">
      <c r="F1365" s="7"/>
    </row>
    <row r="1366" ht="12.75">
      <c r="F1366" s="7"/>
    </row>
    <row r="1367" ht="12.75">
      <c r="F1367" s="7"/>
    </row>
    <row r="1368" ht="12.75">
      <c r="F1368" s="7"/>
    </row>
    <row r="1369" ht="12.75">
      <c r="F1369" s="7"/>
    </row>
    <row r="1370" ht="12.75">
      <c r="F1370" s="7"/>
    </row>
    <row r="1371" ht="12.75">
      <c r="F1371" s="7"/>
    </row>
    <row r="1372" ht="12.75">
      <c r="F1372" s="7"/>
    </row>
    <row r="1373" ht="12.75">
      <c r="F1373" s="7"/>
    </row>
    <row r="1374" ht="12.75">
      <c r="F1374" s="7"/>
    </row>
    <row r="1375" ht="12.75">
      <c r="F1375" s="7"/>
    </row>
    <row r="1376" ht="12.75">
      <c r="F1376" s="7"/>
    </row>
    <row r="1377" ht="12.75">
      <c r="F1377" s="7"/>
    </row>
    <row r="1378" ht="12.75">
      <c r="F1378" s="7"/>
    </row>
    <row r="1379" ht="12.75">
      <c r="F1379" s="7"/>
    </row>
    <row r="1380" ht="12.75">
      <c r="F1380" s="7"/>
    </row>
    <row r="1381" ht="12.75">
      <c r="F1381" s="7"/>
    </row>
    <row r="1382" ht="12.75">
      <c r="F1382" s="7"/>
    </row>
    <row r="1383" ht="12.75">
      <c r="F1383" s="7"/>
    </row>
    <row r="1384" ht="12.75">
      <c r="F1384" s="7"/>
    </row>
    <row r="1385" ht="12.75">
      <c r="F1385" s="7"/>
    </row>
    <row r="1386" ht="12.75">
      <c r="F1386" s="7"/>
    </row>
    <row r="1387" ht="12.75">
      <c r="F1387" s="7"/>
    </row>
    <row r="1388" ht="12.75">
      <c r="F1388" s="7"/>
    </row>
    <row r="1389" ht="12.75">
      <c r="F1389" s="7"/>
    </row>
    <row r="1390" ht="12.75">
      <c r="F1390" s="7"/>
    </row>
    <row r="1391" ht="12.75">
      <c r="F1391" s="7"/>
    </row>
    <row r="1392" ht="12.75">
      <c r="F1392" s="7"/>
    </row>
    <row r="1393" ht="12.75">
      <c r="F1393" s="7"/>
    </row>
    <row r="1394" ht="12.75">
      <c r="F1394" s="7"/>
    </row>
    <row r="1395" ht="12.75">
      <c r="F1395" s="7"/>
    </row>
    <row r="1396" ht="12.75">
      <c r="F1396" s="7"/>
    </row>
    <row r="1397" ht="12.75">
      <c r="F1397" s="7"/>
    </row>
    <row r="1398" ht="12.75">
      <c r="F1398" s="7"/>
    </row>
    <row r="1399" ht="12.75">
      <c r="F1399" s="7"/>
    </row>
    <row r="1400" ht="12.75">
      <c r="F1400" s="7"/>
    </row>
    <row r="1401" ht="12.75">
      <c r="F1401" s="7"/>
    </row>
    <row r="1402" ht="12.75">
      <c r="F1402" s="7"/>
    </row>
    <row r="1403" ht="12.75">
      <c r="F1403" s="7"/>
    </row>
    <row r="1404" ht="12.75">
      <c r="F1404" s="7"/>
    </row>
    <row r="1405" ht="12.75">
      <c r="F1405" s="7"/>
    </row>
    <row r="1406" ht="12.75">
      <c r="F1406" s="7"/>
    </row>
    <row r="1407" ht="12.75">
      <c r="F1407" s="7"/>
    </row>
    <row r="1408" ht="12.75">
      <c r="F1408" s="7"/>
    </row>
    <row r="1409" ht="12.75">
      <c r="F1409" s="7"/>
    </row>
    <row r="1410" ht="12.75">
      <c r="F1410" s="7"/>
    </row>
    <row r="1411" ht="12.75">
      <c r="F1411" s="7"/>
    </row>
    <row r="1412" ht="12.75">
      <c r="F1412" s="7"/>
    </row>
    <row r="1413" ht="12.75">
      <c r="F1413" s="7"/>
    </row>
    <row r="1414" ht="12.75">
      <c r="F1414" s="7"/>
    </row>
    <row r="1415" ht="12.75">
      <c r="F1415" s="7"/>
    </row>
    <row r="1416" ht="12.75">
      <c r="F1416" s="7"/>
    </row>
    <row r="1417" ht="12.75">
      <c r="F1417" s="7"/>
    </row>
    <row r="1418" ht="12.75">
      <c r="F1418" s="7"/>
    </row>
    <row r="1419" ht="12.75">
      <c r="F1419" s="7"/>
    </row>
    <row r="1420" ht="12.75">
      <c r="F1420" s="7"/>
    </row>
    <row r="1421" ht="12.75">
      <c r="F1421" s="7"/>
    </row>
    <row r="1422" ht="12.75">
      <c r="F1422" s="7"/>
    </row>
    <row r="1423" ht="12.75">
      <c r="F1423" s="7"/>
    </row>
    <row r="1424" ht="12.75">
      <c r="F1424" s="7"/>
    </row>
    <row r="1425" ht="12.75">
      <c r="F1425" s="7"/>
    </row>
    <row r="1426" ht="12.75">
      <c r="F1426" s="7"/>
    </row>
    <row r="1427" ht="12.75">
      <c r="F1427" s="7"/>
    </row>
    <row r="1428" ht="12.75">
      <c r="F1428" s="7"/>
    </row>
    <row r="1429" ht="12.75">
      <c r="F1429" s="7"/>
    </row>
    <row r="1430" ht="12.75">
      <c r="F1430" s="7"/>
    </row>
    <row r="1431" ht="12.75">
      <c r="F1431" s="7"/>
    </row>
    <row r="1432" ht="12.75">
      <c r="F1432" s="7"/>
    </row>
    <row r="1433" ht="12.75">
      <c r="F1433" s="7"/>
    </row>
    <row r="1434" ht="12.75">
      <c r="F1434" s="7"/>
    </row>
    <row r="1435" ht="12.75">
      <c r="F1435" s="7"/>
    </row>
    <row r="1436" ht="12.75">
      <c r="F1436" s="7"/>
    </row>
    <row r="1437" ht="12.75">
      <c r="F1437" s="7"/>
    </row>
    <row r="1438" ht="12.75">
      <c r="F1438" s="7"/>
    </row>
    <row r="1439" ht="12.75">
      <c r="F1439" s="7"/>
    </row>
    <row r="1440" ht="12.75">
      <c r="F1440" s="7"/>
    </row>
    <row r="1441" ht="12.75">
      <c r="F1441" s="7"/>
    </row>
    <row r="1442" ht="12.75">
      <c r="F1442" s="7"/>
    </row>
    <row r="1443" ht="12.75">
      <c r="F1443" s="7"/>
    </row>
    <row r="1444" ht="12.75">
      <c r="F1444" s="7"/>
    </row>
    <row r="1445" ht="12.75">
      <c r="F1445" s="7"/>
    </row>
    <row r="1446" ht="12.75">
      <c r="F1446" s="7"/>
    </row>
    <row r="1447" ht="12.75">
      <c r="F1447" s="7"/>
    </row>
    <row r="1448" ht="12.75">
      <c r="F1448" s="7"/>
    </row>
    <row r="1449" ht="12.75">
      <c r="F1449" s="7"/>
    </row>
    <row r="1450" ht="12.75">
      <c r="F1450" s="7"/>
    </row>
    <row r="1451" ht="12.75">
      <c r="F1451" s="7"/>
    </row>
    <row r="1452" ht="12.75">
      <c r="F1452" s="7"/>
    </row>
    <row r="1453" ht="12.75">
      <c r="F1453" s="7"/>
    </row>
    <row r="1454" ht="12.75">
      <c r="F1454" s="7"/>
    </row>
    <row r="1455" ht="12.75">
      <c r="F1455" s="7"/>
    </row>
    <row r="1456" ht="12.75">
      <c r="F1456" s="7"/>
    </row>
    <row r="1457" ht="12.75">
      <c r="F1457" s="7"/>
    </row>
    <row r="1458" ht="12.75">
      <c r="F1458" s="7"/>
    </row>
    <row r="1459" ht="12.75">
      <c r="F1459" s="7"/>
    </row>
    <row r="1460" ht="12.75">
      <c r="F1460" s="7"/>
    </row>
    <row r="1461" ht="12.75">
      <c r="F1461" s="7"/>
    </row>
    <row r="1462" ht="12.75">
      <c r="F1462" s="7"/>
    </row>
    <row r="1463" ht="12.75">
      <c r="F1463" s="7"/>
    </row>
    <row r="1464" ht="12.75">
      <c r="F1464" s="7"/>
    </row>
    <row r="1465" ht="12.75">
      <c r="F1465" s="7"/>
    </row>
    <row r="1466" ht="12.75">
      <c r="F1466" s="7"/>
    </row>
    <row r="1467" ht="12.75">
      <c r="F1467" s="7"/>
    </row>
    <row r="1468" ht="12.75">
      <c r="F1468" s="7"/>
    </row>
    <row r="1469" ht="12.75">
      <c r="F1469" s="7"/>
    </row>
    <row r="1470" ht="12.75">
      <c r="F1470" s="7"/>
    </row>
    <row r="1471" ht="12.75">
      <c r="F1471" s="7"/>
    </row>
    <row r="1472" ht="12.75">
      <c r="F1472" s="7"/>
    </row>
    <row r="1473" ht="12.75">
      <c r="F1473" s="7"/>
    </row>
    <row r="1474" ht="12.75">
      <c r="F1474" s="7"/>
    </row>
    <row r="1475" ht="12.75">
      <c r="F1475" s="7"/>
    </row>
    <row r="1476" ht="12.75">
      <c r="F1476" s="7"/>
    </row>
    <row r="1477" ht="12.75">
      <c r="F1477" s="7"/>
    </row>
    <row r="1478" ht="12.75">
      <c r="F1478" s="7"/>
    </row>
    <row r="1479" ht="12.75">
      <c r="F1479" s="7"/>
    </row>
    <row r="1480" ht="12.75">
      <c r="F1480" s="7"/>
    </row>
    <row r="1481" ht="12.75">
      <c r="F1481" s="7"/>
    </row>
    <row r="1482" ht="12.75">
      <c r="F1482" s="7"/>
    </row>
    <row r="1483" ht="12.75">
      <c r="F1483" s="7"/>
    </row>
    <row r="1484" ht="12.75">
      <c r="F1484" s="7"/>
    </row>
    <row r="1485" ht="12.75">
      <c r="F1485" s="7"/>
    </row>
    <row r="1486" ht="12.75">
      <c r="F1486" s="7"/>
    </row>
    <row r="1487" ht="12.75">
      <c r="F1487" s="7"/>
    </row>
    <row r="1488" ht="12.75">
      <c r="F1488" s="7"/>
    </row>
    <row r="1489" ht="12.75">
      <c r="F1489" s="7"/>
    </row>
    <row r="1490" ht="12.75">
      <c r="F1490" s="7"/>
    </row>
    <row r="1491" ht="12.75">
      <c r="F1491" s="7"/>
    </row>
    <row r="1492" ht="12.75">
      <c r="F1492" s="7"/>
    </row>
    <row r="1493" ht="12.75">
      <c r="F1493" s="7"/>
    </row>
    <row r="1494" ht="12.75">
      <c r="F1494" s="7"/>
    </row>
    <row r="1495" ht="12.75">
      <c r="F1495" s="7"/>
    </row>
    <row r="1496" ht="12.75">
      <c r="F1496" s="7"/>
    </row>
    <row r="1497" ht="12.75">
      <c r="F1497" s="7"/>
    </row>
    <row r="1498" ht="12.75">
      <c r="F1498" s="7"/>
    </row>
    <row r="1499" ht="12.75">
      <c r="F1499" s="7"/>
    </row>
    <row r="1500" ht="12.75">
      <c r="F1500" s="7"/>
    </row>
    <row r="1501" ht="12.75">
      <c r="F1501" s="7"/>
    </row>
    <row r="1502" ht="12.75">
      <c r="F1502" s="7"/>
    </row>
    <row r="1503" ht="12.75">
      <c r="F1503" s="7"/>
    </row>
    <row r="1504" ht="12.75">
      <c r="F1504" s="7"/>
    </row>
    <row r="1505" ht="12.75">
      <c r="F1505" s="7"/>
    </row>
    <row r="1506" ht="12.75">
      <c r="F1506" s="7"/>
    </row>
    <row r="1507" ht="12.75">
      <c r="F1507" s="7"/>
    </row>
    <row r="1508" ht="12.75">
      <c r="F1508" s="7"/>
    </row>
    <row r="1509" ht="12.75">
      <c r="F1509" s="7"/>
    </row>
    <row r="1510" ht="12.75">
      <c r="F1510" s="7"/>
    </row>
    <row r="1511" ht="12.75">
      <c r="F1511" s="7"/>
    </row>
    <row r="1512" ht="12.75">
      <c r="F1512" s="7"/>
    </row>
    <row r="1513" ht="12.75">
      <c r="F1513" s="7"/>
    </row>
    <row r="1514" ht="12.75">
      <c r="F1514" s="7"/>
    </row>
    <row r="1515" ht="12.75">
      <c r="F1515" s="7"/>
    </row>
    <row r="1516" ht="12.75">
      <c r="F1516" s="7"/>
    </row>
    <row r="1517" ht="12.75">
      <c r="F1517" s="7"/>
    </row>
    <row r="1518" ht="12.75">
      <c r="F1518" s="7"/>
    </row>
    <row r="1519" ht="12.75">
      <c r="F1519" s="7"/>
    </row>
    <row r="1520" ht="12.75">
      <c r="F1520" s="7"/>
    </row>
    <row r="1521" ht="12.75">
      <c r="F1521" s="7"/>
    </row>
    <row r="1522" ht="12.75">
      <c r="F1522" s="7"/>
    </row>
    <row r="1523" ht="12.75">
      <c r="F1523" s="7"/>
    </row>
    <row r="1524" ht="12.75">
      <c r="F1524" s="7"/>
    </row>
    <row r="1525" ht="12.75">
      <c r="F1525" s="7"/>
    </row>
    <row r="1526" ht="12.75">
      <c r="F1526" s="7"/>
    </row>
    <row r="1527" ht="12.75">
      <c r="F1527" s="7"/>
    </row>
    <row r="1528" ht="12.75">
      <c r="F1528" s="7"/>
    </row>
    <row r="1529" ht="12.75">
      <c r="F1529" s="7"/>
    </row>
    <row r="1530" ht="12.75">
      <c r="F1530" s="7"/>
    </row>
    <row r="1531" ht="12.75">
      <c r="F1531" s="7"/>
    </row>
    <row r="1532" ht="12.75">
      <c r="F1532" s="7"/>
    </row>
    <row r="1533" ht="12.75">
      <c r="F1533" s="7"/>
    </row>
    <row r="1534" ht="12.75">
      <c r="F1534" s="7"/>
    </row>
    <row r="1535" ht="12.75">
      <c r="F1535" s="7"/>
    </row>
    <row r="1536" ht="12.75">
      <c r="F1536" s="7"/>
    </row>
    <row r="1537" ht="12.75">
      <c r="F1537" s="7"/>
    </row>
    <row r="1538" ht="12.75">
      <c r="F1538" s="7"/>
    </row>
    <row r="1539" ht="12.75">
      <c r="F1539" s="7"/>
    </row>
    <row r="1540" ht="12.75">
      <c r="F1540" s="7"/>
    </row>
    <row r="1541" ht="12.75">
      <c r="F1541" s="7"/>
    </row>
    <row r="1542" ht="12.75">
      <c r="F1542" s="7"/>
    </row>
    <row r="1543" ht="12.75">
      <c r="F1543" s="7"/>
    </row>
    <row r="1544" ht="12.75">
      <c r="F1544" s="7"/>
    </row>
    <row r="1545" ht="12.75">
      <c r="F1545" s="7"/>
    </row>
    <row r="1546" ht="12.75">
      <c r="F1546" s="7"/>
    </row>
    <row r="1547" ht="12.75">
      <c r="F1547" s="7"/>
    </row>
    <row r="1548" ht="12.75">
      <c r="F1548" s="7"/>
    </row>
    <row r="1549" ht="12.75">
      <c r="F1549" s="7"/>
    </row>
    <row r="1550" ht="12.75">
      <c r="F1550" s="7"/>
    </row>
    <row r="1551" ht="12.75">
      <c r="F1551" s="7"/>
    </row>
    <row r="1552" ht="12.75">
      <c r="F1552" s="7"/>
    </row>
    <row r="1553" ht="12.75">
      <c r="F1553" s="7"/>
    </row>
    <row r="1554" ht="12.75">
      <c r="F1554" s="7"/>
    </row>
    <row r="1555" ht="12.75">
      <c r="F1555" s="7"/>
    </row>
    <row r="1556" ht="12.75">
      <c r="F1556" s="7"/>
    </row>
    <row r="1557" ht="12.75">
      <c r="F1557" s="7"/>
    </row>
    <row r="1558" ht="12.75">
      <c r="F1558" s="7"/>
    </row>
    <row r="1559" ht="12.75">
      <c r="F1559" s="7"/>
    </row>
    <row r="1560" ht="12.75">
      <c r="F1560" s="7"/>
    </row>
    <row r="1561" ht="12.75">
      <c r="F1561" s="7"/>
    </row>
    <row r="1562" ht="12.75">
      <c r="F1562" s="7"/>
    </row>
    <row r="1563" ht="12.75">
      <c r="F1563" s="7"/>
    </row>
    <row r="1564" ht="12.75">
      <c r="F1564" s="7"/>
    </row>
    <row r="1565" ht="12.75">
      <c r="F1565" s="7"/>
    </row>
    <row r="1566" ht="12.75">
      <c r="F1566" s="7"/>
    </row>
    <row r="1567" ht="12.75">
      <c r="F1567" s="7"/>
    </row>
    <row r="1568" ht="12.75">
      <c r="F1568" s="7"/>
    </row>
    <row r="1569" ht="12.75">
      <c r="F1569" s="7"/>
    </row>
    <row r="1570" ht="12.75">
      <c r="F1570" s="7"/>
    </row>
    <row r="1571" ht="12.75">
      <c r="F1571" s="7"/>
    </row>
    <row r="1572" ht="12.75">
      <c r="F1572" s="7"/>
    </row>
    <row r="1573" ht="12.75">
      <c r="F1573" s="7"/>
    </row>
    <row r="1574" ht="12.75">
      <c r="F1574" s="7"/>
    </row>
    <row r="1575" ht="12.75">
      <c r="F1575" s="7"/>
    </row>
    <row r="1576" ht="12.75">
      <c r="F1576" s="7"/>
    </row>
    <row r="1577" ht="12.75">
      <c r="F1577" s="7"/>
    </row>
    <row r="1578" ht="12.75">
      <c r="F1578" s="7"/>
    </row>
    <row r="1579" ht="12.75">
      <c r="F1579" s="7"/>
    </row>
    <row r="1580" ht="12.75">
      <c r="F1580" s="7"/>
    </row>
    <row r="1581" ht="12.75">
      <c r="F1581" s="7"/>
    </row>
    <row r="1582" ht="12.75">
      <c r="F1582" s="7"/>
    </row>
    <row r="1583" ht="12.75">
      <c r="F1583" s="7"/>
    </row>
    <row r="1584" ht="12.75">
      <c r="F1584" s="7"/>
    </row>
    <row r="1585" ht="12.75">
      <c r="F1585" s="7"/>
    </row>
    <row r="1586" ht="12.75">
      <c r="F1586" s="7"/>
    </row>
    <row r="1587" ht="12.75">
      <c r="F1587" s="7"/>
    </row>
    <row r="1588" ht="12.75">
      <c r="F1588" s="7"/>
    </row>
    <row r="1589" ht="12.75">
      <c r="F1589" s="7"/>
    </row>
    <row r="1590" ht="12.75">
      <c r="F1590" s="7"/>
    </row>
    <row r="1591" ht="12.75">
      <c r="F1591" s="7"/>
    </row>
    <row r="1592" ht="12.75">
      <c r="F1592" s="7"/>
    </row>
    <row r="1593" ht="12.75">
      <c r="F1593" s="7"/>
    </row>
    <row r="1594" ht="12.75">
      <c r="F1594" s="7"/>
    </row>
    <row r="1595" ht="12.75">
      <c r="F1595" s="7"/>
    </row>
    <row r="1596" ht="12.75">
      <c r="F1596" s="7"/>
    </row>
    <row r="1597" ht="12.75">
      <c r="F1597" s="7"/>
    </row>
    <row r="1598" ht="12.75">
      <c r="F1598" s="7"/>
    </row>
    <row r="1599" ht="12.75">
      <c r="F1599" s="7"/>
    </row>
    <row r="1600" ht="12.75">
      <c r="F1600" s="7"/>
    </row>
    <row r="1601" ht="12.75">
      <c r="F1601" s="7"/>
    </row>
    <row r="1602" ht="12.75">
      <c r="F1602" s="7"/>
    </row>
    <row r="1603" ht="12.75">
      <c r="F1603" s="7"/>
    </row>
    <row r="1604" ht="12.75">
      <c r="F1604" s="7"/>
    </row>
    <row r="1605" ht="12.75">
      <c r="F1605" s="7"/>
    </row>
    <row r="1606" ht="12.75">
      <c r="F1606" s="7"/>
    </row>
    <row r="1607" ht="12.75">
      <c r="F1607" s="7"/>
    </row>
    <row r="1608" ht="12.75">
      <c r="F1608" s="7"/>
    </row>
    <row r="1609" ht="12.75">
      <c r="F1609" s="7"/>
    </row>
    <row r="1610" ht="12.75">
      <c r="F1610" s="7"/>
    </row>
    <row r="1611" ht="12.75">
      <c r="F1611" s="7"/>
    </row>
    <row r="1612" ht="12.75">
      <c r="F1612" s="7"/>
    </row>
    <row r="1613" ht="12.75">
      <c r="F1613" s="7"/>
    </row>
    <row r="1614" ht="12.75">
      <c r="F1614" s="7"/>
    </row>
    <row r="1615" ht="12.75">
      <c r="F1615" s="7"/>
    </row>
    <row r="1616" ht="12.75">
      <c r="F1616" s="7"/>
    </row>
    <row r="1617" ht="12.75">
      <c r="F1617" s="7"/>
    </row>
    <row r="1618" ht="12.75">
      <c r="F1618" s="7"/>
    </row>
    <row r="1619" ht="12.75">
      <c r="F1619" s="7"/>
    </row>
    <row r="1620" ht="12.75">
      <c r="F1620" s="7"/>
    </row>
    <row r="1621" ht="12.75">
      <c r="F1621" s="7"/>
    </row>
    <row r="1622" ht="12.75">
      <c r="F1622" s="7"/>
    </row>
    <row r="1623" ht="12.75">
      <c r="F1623" s="7"/>
    </row>
    <row r="1624" ht="12.75">
      <c r="F1624" s="7"/>
    </row>
    <row r="1625" ht="12.75">
      <c r="F1625" s="7"/>
    </row>
    <row r="1626" ht="12.75">
      <c r="F1626" s="7"/>
    </row>
    <row r="1627" ht="12.75">
      <c r="F1627" s="7"/>
    </row>
    <row r="1628" ht="12.75">
      <c r="F1628" s="7"/>
    </row>
    <row r="1629" ht="12.75">
      <c r="F1629" s="7"/>
    </row>
    <row r="1630" ht="12.75">
      <c r="F1630" s="7"/>
    </row>
    <row r="1631" ht="12.75">
      <c r="F1631" s="7"/>
    </row>
    <row r="1632" ht="12.75">
      <c r="F1632" s="7"/>
    </row>
    <row r="1633" ht="12.75">
      <c r="F1633" s="7"/>
    </row>
    <row r="1634" ht="12.75">
      <c r="F1634" s="7"/>
    </row>
    <row r="1635" ht="12.75">
      <c r="F1635" s="7"/>
    </row>
    <row r="1636" ht="12.75">
      <c r="F1636" s="7"/>
    </row>
    <row r="1637" ht="12.75">
      <c r="F1637" s="7"/>
    </row>
    <row r="1638" ht="12.75">
      <c r="F1638" s="7"/>
    </row>
    <row r="1639" ht="12.75">
      <c r="F1639" s="7"/>
    </row>
    <row r="1640" ht="12.75">
      <c r="F1640" s="7"/>
    </row>
    <row r="1641" ht="12.75">
      <c r="F1641" s="7"/>
    </row>
    <row r="1642" ht="12.75">
      <c r="F1642" s="7"/>
    </row>
    <row r="1643" ht="12.75">
      <c r="F1643" s="7"/>
    </row>
    <row r="1644" ht="12.75">
      <c r="F1644" s="7"/>
    </row>
    <row r="1645" ht="12.75">
      <c r="F1645" s="7"/>
    </row>
    <row r="1646" ht="12.75">
      <c r="F1646" s="7"/>
    </row>
    <row r="1647" ht="12.75">
      <c r="F1647" s="7"/>
    </row>
    <row r="1648" ht="12.75">
      <c r="F1648" s="7"/>
    </row>
    <row r="1649" ht="12.75">
      <c r="F1649" s="7"/>
    </row>
    <row r="1650" ht="12.75">
      <c r="F1650" s="7"/>
    </row>
    <row r="1651" ht="12.75">
      <c r="F1651" s="7"/>
    </row>
    <row r="1652" ht="12.75">
      <c r="F1652" s="7"/>
    </row>
    <row r="1653" ht="12.75">
      <c r="F1653" s="7"/>
    </row>
    <row r="1654" ht="12.75">
      <c r="F1654" s="7"/>
    </row>
    <row r="1655" ht="12.75">
      <c r="F1655" s="7"/>
    </row>
    <row r="1656" ht="12.75">
      <c r="F1656" s="7"/>
    </row>
    <row r="1657" ht="12.75">
      <c r="F1657" s="7"/>
    </row>
    <row r="1658" ht="12.75">
      <c r="F1658" s="7"/>
    </row>
    <row r="1659" ht="12.75">
      <c r="F1659" s="7"/>
    </row>
    <row r="1660" ht="12.75">
      <c r="F1660" s="7"/>
    </row>
    <row r="1661" ht="12.75">
      <c r="F1661" s="7"/>
    </row>
    <row r="1662" ht="12.75">
      <c r="F1662" s="7"/>
    </row>
    <row r="1663" ht="12.75">
      <c r="F1663" s="7"/>
    </row>
    <row r="1664" ht="12.75">
      <c r="F1664" s="7"/>
    </row>
    <row r="1665" ht="12.75">
      <c r="F1665" s="7"/>
    </row>
    <row r="1666" ht="12.75">
      <c r="F1666" s="7"/>
    </row>
    <row r="1667" ht="12.75">
      <c r="F1667" s="7"/>
    </row>
    <row r="1668" ht="12.75">
      <c r="F1668" s="7"/>
    </row>
    <row r="1669" ht="12.75">
      <c r="F1669" s="7"/>
    </row>
    <row r="1670" ht="12.75">
      <c r="F1670" s="7"/>
    </row>
    <row r="1671" ht="12.75">
      <c r="F1671" s="7"/>
    </row>
    <row r="1672" ht="12.75">
      <c r="F1672" s="7"/>
    </row>
    <row r="1673" ht="12.75">
      <c r="F1673" s="7"/>
    </row>
    <row r="1674" ht="12.75">
      <c r="F1674" s="7"/>
    </row>
    <row r="1675" ht="12.75">
      <c r="F1675" s="7"/>
    </row>
    <row r="1676" ht="12.75">
      <c r="F1676" s="7"/>
    </row>
    <row r="1677" ht="12.75">
      <c r="F1677" s="7"/>
    </row>
    <row r="1678" ht="12.75">
      <c r="F1678" s="7"/>
    </row>
    <row r="1679" ht="12.75">
      <c r="F1679" s="7"/>
    </row>
    <row r="1680" ht="12.75">
      <c r="F1680" s="7"/>
    </row>
    <row r="1681" ht="12.75">
      <c r="F1681" s="7"/>
    </row>
    <row r="1682" ht="12.75">
      <c r="F1682" s="7"/>
    </row>
    <row r="1683" ht="12.75">
      <c r="F1683" s="7"/>
    </row>
    <row r="1684" ht="12.75">
      <c r="F1684" s="7"/>
    </row>
    <row r="1685" ht="12.75">
      <c r="F1685" s="7"/>
    </row>
    <row r="1686" ht="12.75">
      <c r="F1686" s="7"/>
    </row>
    <row r="1687" ht="12.75">
      <c r="F1687" s="7"/>
    </row>
    <row r="1688" ht="12.75">
      <c r="F1688" s="7"/>
    </row>
    <row r="1689" ht="12.75">
      <c r="F1689" s="7"/>
    </row>
    <row r="1690" ht="12.75">
      <c r="F1690" s="7"/>
    </row>
    <row r="1691" ht="12.75">
      <c r="F1691" s="7"/>
    </row>
    <row r="1692" ht="12.75">
      <c r="F1692" s="7"/>
    </row>
    <row r="1693" ht="12.75">
      <c r="F1693" s="7"/>
    </row>
    <row r="1694" ht="12.75">
      <c r="F1694" s="7"/>
    </row>
    <row r="1695" ht="12.75">
      <c r="F1695" s="7"/>
    </row>
    <row r="1696" ht="12.75">
      <c r="F1696" s="7"/>
    </row>
    <row r="1697" ht="12.75">
      <c r="F1697" s="7"/>
    </row>
    <row r="1698" ht="12.75">
      <c r="F1698" s="7"/>
    </row>
    <row r="1699" ht="12.75">
      <c r="F1699" s="7"/>
    </row>
    <row r="1700" ht="12.75">
      <c r="F1700" s="7"/>
    </row>
    <row r="1701" ht="12.75">
      <c r="F1701" s="7"/>
    </row>
    <row r="1702" ht="12.75">
      <c r="F1702" s="7"/>
    </row>
    <row r="1703" ht="12.75">
      <c r="F1703" s="7"/>
    </row>
    <row r="1704" ht="12.75">
      <c r="F1704" s="7"/>
    </row>
    <row r="1705" ht="12.75">
      <c r="F1705" s="7"/>
    </row>
    <row r="1706" ht="12.75">
      <c r="F1706" s="7"/>
    </row>
    <row r="1707" ht="12.75">
      <c r="F1707" s="7"/>
    </row>
    <row r="1708" ht="12.75">
      <c r="F1708" s="7"/>
    </row>
    <row r="1709" ht="12.75">
      <c r="F1709" s="7"/>
    </row>
    <row r="1710" ht="12.75">
      <c r="F1710" s="7"/>
    </row>
    <row r="1711" ht="12.75">
      <c r="F1711" s="7"/>
    </row>
    <row r="1712" ht="12.75">
      <c r="F1712" s="7"/>
    </row>
    <row r="1713" ht="12.75">
      <c r="F1713" s="7"/>
    </row>
    <row r="1714" ht="12.75">
      <c r="F1714" s="7"/>
    </row>
    <row r="1715" ht="12.75">
      <c r="F1715" s="7"/>
    </row>
    <row r="1716" ht="12.75">
      <c r="F1716" s="7"/>
    </row>
    <row r="1717" ht="12.75">
      <c r="F1717" s="7"/>
    </row>
    <row r="1718" ht="12.75">
      <c r="F1718" s="7"/>
    </row>
    <row r="1719" ht="12.75">
      <c r="F1719" s="7"/>
    </row>
    <row r="1720" ht="12.75">
      <c r="F1720" s="7"/>
    </row>
    <row r="1721" ht="12.75">
      <c r="F1721" s="7"/>
    </row>
    <row r="1722" ht="12.75">
      <c r="F1722" s="7"/>
    </row>
    <row r="1723" ht="12.75">
      <c r="F1723" s="7"/>
    </row>
    <row r="1724" ht="12.75">
      <c r="F1724" s="7"/>
    </row>
    <row r="1725" ht="12.75">
      <c r="F1725" s="7"/>
    </row>
    <row r="1726" ht="12.75">
      <c r="F1726" s="7"/>
    </row>
    <row r="1727" ht="12.75">
      <c r="F1727" s="7"/>
    </row>
    <row r="1728" ht="12.75">
      <c r="F1728" s="7"/>
    </row>
    <row r="1729" ht="12.75">
      <c r="F1729" s="7"/>
    </row>
    <row r="1730" ht="12.75">
      <c r="F1730" s="7"/>
    </row>
    <row r="1731" ht="12.75">
      <c r="F1731" s="7"/>
    </row>
    <row r="1732" ht="12.75">
      <c r="F1732" s="7"/>
    </row>
    <row r="1733" ht="12.75">
      <c r="F1733" s="7"/>
    </row>
    <row r="1734" ht="12.75">
      <c r="F1734" s="7"/>
    </row>
    <row r="1735" ht="12.75">
      <c r="F1735" s="7"/>
    </row>
    <row r="1736" ht="12.75">
      <c r="F1736" s="7"/>
    </row>
    <row r="1737" ht="12.75">
      <c r="F1737" s="7"/>
    </row>
    <row r="1738" ht="12.75">
      <c r="F1738" s="7"/>
    </row>
    <row r="1739" ht="12.75">
      <c r="F1739" s="7"/>
    </row>
    <row r="1740" ht="12.75">
      <c r="F1740" s="7"/>
    </row>
    <row r="1741" ht="12.75">
      <c r="F1741" s="7"/>
    </row>
    <row r="1742" ht="12.75">
      <c r="F1742" s="7"/>
    </row>
    <row r="1743" ht="12.75">
      <c r="F1743" s="7"/>
    </row>
    <row r="1744" ht="12.75">
      <c r="F1744" s="7"/>
    </row>
    <row r="1745" ht="12.75">
      <c r="F1745" s="7"/>
    </row>
    <row r="1746" ht="12.75">
      <c r="F1746" s="7"/>
    </row>
    <row r="1747" ht="12.75">
      <c r="F1747" s="7"/>
    </row>
    <row r="1748" ht="12.75">
      <c r="F1748" s="7"/>
    </row>
    <row r="1749" ht="12.75">
      <c r="F1749" s="7"/>
    </row>
    <row r="1750" ht="12.75">
      <c r="F1750" s="7"/>
    </row>
    <row r="1751" ht="12.75">
      <c r="F1751" s="7"/>
    </row>
    <row r="1752" ht="12.75">
      <c r="F1752" s="7"/>
    </row>
    <row r="1753" ht="12.75">
      <c r="F1753" s="7"/>
    </row>
    <row r="1754" ht="12.75">
      <c r="F1754" s="7"/>
    </row>
    <row r="1755" ht="12.75">
      <c r="F1755" s="7"/>
    </row>
    <row r="1756" ht="12.75">
      <c r="F1756" s="7"/>
    </row>
    <row r="1757" ht="12.75">
      <c r="F1757" s="7"/>
    </row>
    <row r="1758" ht="12.75">
      <c r="F1758" s="7"/>
    </row>
    <row r="1759" ht="12.75">
      <c r="F1759" s="7"/>
    </row>
    <row r="1760" ht="12.75">
      <c r="F1760" s="7"/>
    </row>
    <row r="1761" ht="12.75">
      <c r="F1761" s="7"/>
    </row>
    <row r="1762" ht="12.75">
      <c r="F1762" s="7"/>
    </row>
    <row r="1763" ht="12.75">
      <c r="F1763" s="7"/>
    </row>
    <row r="1764" ht="12.75">
      <c r="F1764" s="7"/>
    </row>
    <row r="1765" ht="12.75">
      <c r="F1765" s="7"/>
    </row>
    <row r="1766" ht="12.75">
      <c r="F1766" s="7"/>
    </row>
    <row r="1767" ht="12.75">
      <c r="F1767" s="7"/>
    </row>
    <row r="1768" ht="12.75">
      <c r="F1768" s="7"/>
    </row>
    <row r="1769" ht="12.75">
      <c r="F1769" s="7"/>
    </row>
    <row r="1770" ht="12.75">
      <c r="F1770" s="7"/>
    </row>
    <row r="1771" ht="12.75">
      <c r="F1771" s="7"/>
    </row>
    <row r="1772" ht="12.75">
      <c r="F1772" s="7"/>
    </row>
    <row r="1773" ht="12.75">
      <c r="F1773" s="7"/>
    </row>
    <row r="1774" ht="12.75">
      <c r="F1774" s="7"/>
    </row>
    <row r="1775" ht="12.75">
      <c r="F1775" s="7"/>
    </row>
    <row r="1776" ht="12.75">
      <c r="F1776" s="7"/>
    </row>
    <row r="1777" ht="12.75">
      <c r="F1777" s="7"/>
    </row>
    <row r="1778" ht="12.75">
      <c r="F1778" s="7"/>
    </row>
    <row r="1779" ht="12.75">
      <c r="F1779" s="7"/>
    </row>
    <row r="1780" ht="12.75">
      <c r="F1780" s="7"/>
    </row>
    <row r="1781" ht="12.75">
      <c r="F1781" s="7"/>
    </row>
    <row r="1782" ht="12.75">
      <c r="F1782" s="7"/>
    </row>
    <row r="1783" ht="12.75">
      <c r="F1783" s="7"/>
    </row>
    <row r="1784" ht="12.75">
      <c r="F1784" s="7"/>
    </row>
    <row r="1785" ht="12.75">
      <c r="F1785" s="7"/>
    </row>
    <row r="1786" ht="12.75">
      <c r="F1786" s="7"/>
    </row>
    <row r="1787" ht="12.75">
      <c r="F1787" s="7"/>
    </row>
    <row r="1788" ht="12.75">
      <c r="F1788" s="7"/>
    </row>
    <row r="1789" ht="12.75">
      <c r="F1789" s="7"/>
    </row>
    <row r="1790" ht="12.75">
      <c r="F1790" s="7"/>
    </row>
    <row r="1791" ht="12.75">
      <c r="F1791" s="7"/>
    </row>
    <row r="1792" ht="12.75">
      <c r="F1792" s="7"/>
    </row>
    <row r="1793" ht="12.75">
      <c r="F1793" s="7"/>
    </row>
    <row r="1794" ht="12.75">
      <c r="F1794" s="7"/>
    </row>
    <row r="1795" ht="12.75">
      <c r="F1795" s="7"/>
    </row>
    <row r="1796" ht="12.75">
      <c r="F1796" s="7"/>
    </row>
    <row r="1797" ht="12.75">
      <c r="F1797" s="7"/>
    </row>
    <row r="1798" ht="12.75">
      <c r="F1798" s="7"/>
    </row>
    <row r="1799" ht="12.75">
      <c r="F1799" s="7"/>
    </row>
    <row r="1800" ht="12.75">
      <c r="F1800" s="7"/>
    </row>
    <row r="1801" ht="12.75">
      <c r="F1801" s="7"/>
    </row>
    <row r="1802" ht="12.75">
      <c r="F1802" s="7"/>
    </row>
    <row r="1803" ht="12.75">
      <c r="F1803" s="7"/>
    </row>
    <row r="1804" ht="12.75">
      <c r="F1804" s="7"/>
    </row>
    <row r="1805" ht="12.75">
      <c r="F1805" s="7"/>
    </row>
    <row r="1806" ht="12.75">
      <c r="F1806" s="7"/>
    </row>
    <row r="1807" ht="12.75">
      <c r="F1807" s="7"/>
    </row>
    <row r="1808" ht="12.75">
      <c r="F1808" s="7"/>
    </row>
    <row r="1809" ht="12.75">
      <c r="F1809" s="7"/>
    </row>
    <row r="1810" ht="12.75">
      <c r="F1810" s="7"/>
    </row>
    <row r="1811" ht="12.75">
      <c r="F1811" s="7"/>
    </row>
    <row r="1812" ht="12.75">
      <c r="F1812" s="7"/>
    </row>
    <row r="1813" ht="12.75">
      <c r="F1813" s="7"/>
    </row>
    <row r="1814" ht="12.75">
      <c r="F1814" s="7"/>
    </row>
    <row r="1815" ht="12.75">
      <c r="F1815" s="7"/>
    </row>
    <row r="1816" ht="12.75">
      <c r="F1816" s="7"/>
    </row>
    <row r="1817" ht="12.75">
      <c r="F1817" s="7"/>
    </row>
    <row r="1818" ht="12.75">
      <c r="F1818" s="7"/>
    </row>
    <row r="1819" ht="12.75">
      <c r="F1819" s="7"/>
    </row>
    <row r="1820" ht="12.75">
      <c r="F1820" s="7"/>
    </row>
    <row r="1821" ht="12.75">
      <c r="F1821" s="7"/>
    </row>
    <row r="1822" ht="12.75">
      <c r="F1822" s="7"/>
    </row>
    <row r="1823" ht="12.75">
      <c r="F1823" s="7"/>
    </row>
    <row r="1824" ht="12.75">
      <c r="F1824" s="7"/>
    </row>
    <row r="1825" ht="12.75">
      <c r="F1825" s="7"/>
    </row>
    <row r="1826" ht="12.75">
      <c r="F1826" s="7"/>
    </row>
    <row r="1827" ht="12.75">
      <c r="F1827" s="7"/>
    </row>
    <row r="1828" ht="12.75">
      <c r="F1828" s="7"/>
    </row>
    <row r="1829" ht="12.75">
      <c r="F1829" s="7"/>
    </row>
    <row r="1830" ht="12.75">
      <c r="F1830" s="7"/>
    </row>
    <row r="1831" ht="12.75">
      <c r="F1831" s="7"/>
    </row>
    <row r="1832" ht="12.75">
      <c r="F1832" s="7"/>
    </row>
    <row r="1833" ht="12.75">
      <c r="F1833" s="7"/>
    </row>
    <row r="1834" ht="12.75">
      <c r="F1834" s="7"/>
    </row>
    <row r="1835" ht="12.75">
      <c r="F1835" s="7"/>
    </row>
    <row r="1836" ht="12.75">
      <c r="F1836" s="7"/>
    </row>
    <row r="1837" ht="12.75">
      <c r="F1837" s="7"/>
    </row>
    <row r="1838" ht="12.75">
      <c r="F1838" s="7"/>
    </row>
    <row r="1839" ht="12.75">
      <c r="F1839" s="7"/>
    </row>
    <row r="1840" ht="12.75">
      <c r="F1840" s="7"/>
    </row>
    <row r="1841" ht="12.75">
      <c r="F1841" s="7"/>
    </row>
    <row r="1842" ht="12.75">
      <c r="F1842" s="7"/>
    </row>
    <row r="1843" ht="12.75">
      <c r="F1843" s="7"/>
    </row>
    <row r="1844" ht="12.75">
      <c r="F1844" s="7"/>
    </row>
    <row r="1845" ht="12.75">
      <c r="F1845" s="7"/>
    </row>
    <row r="1846" ht="12.75">
      <c r="F1846" s="7"/>
    </row>
    <row r="1847" ht="12.75">
      <c r="F1847" s="7"/>
    </row>
    <row r="1848" ht="12.75">
      <c r="F1848" s="7"/>
    </row>
    <row r="1849" ht="12.75">
      <c r="F1849" s="7"/>
    </row>
    <row r="1850" ht="12.75">
      <c r="F1850" s="7"/>
    </row>
    <row r="1851" ht="12.75">
      <c r="F1851" s="7"/>
    </row>
    <row r="1852" ht="12.75">
      <c r="F1852" s="7"/>
    </row>
    <row r="1853" ht="12.75">
      <c r="F1853" s="7"/>
    </row>
    <row r="1854" ht="12.75">
      <c r="F1854" s="7"/>
    </row>
    <row r="1855" ht="12.75">
      <c r="F1855" s="7"/>
    </row>
    <row r="1856" ht="12.75">
      <c r="F1856" s="7"/>
    </row>
    <row r="1857" ht="12.75">
      <c r="F1857" s="7"/>
    </row>
    <row r="1858" ht="12.75">
      <c r="F1858" s="7"/>
    </row>
    <row r="1859" ht="12.75">
      <c r="F1859" s="7"/>
    </row>
    <row r="1860" ht="12.75">
      <c r="F1860" s="7"/>
    </row>
    <row r="1861" ht="12.75">
      <c r="F1861" s="7"/>
    </row>
    <row r="1862" ht="12.75">
      <c r="F1862" s="7"/>
    </row>
    <row r="1863" ht="12.75">
      <c r="F1863" s="7"/>
    </row>
    <row r="1864" ht="12.75">
      <c r="F1864" s="7"/>
    </row>
    <row r="1865" ht="12.75">
      <c r="F1865" s="7"/>
    </row>
    <row r="1866" ht="12.75">
      <c r="F1866" s="7"/>
    </row>
    <row r="1867" ht="12.75">
      <c r="F1867" s="7"/>
    </row>
    <row r="1868" ht="12.75">
      <c r="F1868" s="7"/>
    </row>
    <row r="1869" ht="12.75">
      <c r="F1869" s="7"/>
    </row>
    <row r="1870" ht="12.75">
      <c r="F1870" s="7"/>
    </row>
    <row r="1871" ht="12.75">
      <c r="F1871" s="7"/>
    </row>
    <row r="1872" ht="12.75">
      <c r="F1872" s="7"/>
    </row>
    <row r="1873" ht="12.75">
      <c r="F1873" s="7"/>
    </row>
    <row r="1874" ht="12.75">
      <c r="F1874" s="7"/>
    </row>
    <row r="1875" ht="12.75">
      <c r="F1875" s="7"/>
    </row>
    <row r="1876" ht="12.75">
      <c r="F1876" s="7"/>
    </row>
    <row r="1877" ht="12.75">
      <c r="F1877" s="7"/>
    </row>
    <row r="1878" ht="12.75">
      <c r="F1878" s="7"/>
    </row>
    <row r="1879" ht="12.75">
      <c r="F1879" s="7"/>
    </row>
    <row r="1880" ht="12.75">
      <c r="F1880" s="7"/>
    </row>
    <row r="1881" ht="12.75">
      <c r="F1881" s="7"/>
    </row>
    <row r="1882" ht="12.75">
      <c r="F1882" s="7"/>
    </row>
    <row r="1883" ht="12.75">
      <c r="F1883" s="7"/>
    </row>
    <row r="1884" ht="12.75">
      <c r="F1884" s="7"/>
    </row>
    <row r="1885" ht="12.75">
      <c r="F1885" s="7"/>
    </row>
    <row r="1886" ht="12.75">
      <c r="F1886" s="7"/>
    </row>
    <row r="1887" ht="12.75">
      <c r="F1887" s="7"/>
    </row>
    <row r="1888" ht="12.75">
      <c r="F1888" s="7"/>
    </row>
    <row r="1889" ht="12.75">
      <c r="F1889" s="7"/>
    </row>
    <row r="1890" ht="12.75">
      <c r="F1890" s="7"/>
    </row>
    <row r="1891" ht="12.75">
      <c r="F1891" s="7"/>
    </row>
    <row r="1892" ht="12.75">
      <c r="F1892" s="7"/>
    </row>
    <row r="1893" ht="12.75">
      <c r="F1893" s="7"/>
    </row>
    <row r="1894" ht="12.75">
      <c r="F1894" s="7"/>
    </row>
    <row r="1895" ht="12.75">
      <c r="F1895" s="7"/>
    </row>
    <row r="1896" ht="12.75">
      <c r="F1896" s="7"/>
    </row>
    <row r="1897" ht="12.75">
      <c r="F1897" s="7"/>
    </row>
    <row r="1898" ht="12.75">
      <c r="F1898" s="7"/>
    </row>
    <row r="1899" ht="12.75">
      <c r="F1899" s="7"/>
    </row>
    <row r="1900" ht="12.75">
      <c r="F1900" s="7"/>
    </row>
    <row r="1901" ht="12.75">
      <c r="F1901" s="7"/>
    </row>
    <row r="1902" ht="12.75">
      <c r="F1902" s="7"/>
    </row>
    <row r="1903" ht="12.75">
      <c r="F1903" s="7"/>
    </row>
    <row r="1904" ht="12.75">
      <c r="F1904" s="7"/>
    </row>
    <row r="1905" ht="12.75">
      <c r="F1905" s="7"/>
    </row>
    <row r="1906" ht="12.75">
      <c r="F1906" s="7"/>
    </row>
    <row r="1907" ht="12.75">
      <c r="F1907" s="7"/>
    </row>
    <row r="1908" ht="12.75">
      <c r="F1908" s="7"/>
    </row>
    <row r="1909" ht="12.75">
      <c r="F1909" s="7"/>
    </row>
    <row r="1910" ht="12.75">
      <c r="F1910" s="7"/>
    </row>
    <row r="1911" ht="12.75">
      <c r="F1911" s="7"/>
    </row>
    <row r="1912" ht="12.75">
      <c r="F1912" s="7"/>
    </row>
    <row r="1913" ht="12.75">
      <c r="F1913" s="7"/>
    </row>
    <row r="1914" ht="12.75">
      <c r="F1914" s="7"/>
    </row>
    <row r="1915" ht="12.75">
      <c r="F1915" s="7"/>
    </row>
    <row r="1916" ht="12.75">
      <c r="F1916" s="7"/>
    </row>
    <row r="1917" ht="12.75">
      <c r="F1917" s="7"/>
    </row>
    <row r="1918" ht="12.75">
      <c r="F1918" s="7"/>
    </row>
    <row r="1919" ht="12.75">
      <c r="F1919" s="7"/>
    </row>
    <row r="1920" ht="12.75">
      <c r="F1920" s="7"/>
    </row>
    <row r="1921" ht="12.75">
      <c r="F1921" s="7"/>
    </row>
    <row r="1922" ht="12.75">
      <c r="F1922" s="7"/>
    </row>
    <row r="1923" ht="12.75">
      <c r="F1923" s="7"/>
    </row>
    <row r="1924" ht="12.75">
      <c r="F1924" s="7"/>
    </row>
    <row r="1925" ht="12.75">
      <c r="F1925" s="7"/>
    </row>
    <row r="1926" ht="12.75">
      <c r="F1926" s="7"/>
    </row>
    <row r="1927" ht="12.75">
      <c r="F1927" s="7"/>
    </row>
    <row r="1928" ht="12.75">
      <c r="F1928" s="7"/>
    </row>
    <row r="1929" ht="12.75">
      <c r="F1929" s="7"/>
    </row>
    <row r="1930" ht="12.75">
      <c r="F1930" s="7"/>
    </row>
    <row r="1931" ht="12.75">
      <c r="F1931" s="7"/>
    </row>
    <row r="1932" ht="12.75">
      <c r="F1932" s="7"/>
    </row>
    <row r="1933" ht="12.75">
      <c r="F1933" s="7"/>
    </row>
    <row r="1934" ht="12.75">
      <c r="F1934" s="7"/>
    </row>
    <row r="1935" ht="12.75">
      <c r="F1935" s="7"/>
    </row>
    <row r="1936" ht="12.75">
      <c r="F1936" s="7"/>
    </row>
    <row r="1937" ht="12.75">
      <c r="F1937" s="7"/>
    </row>
    <row r="1938" ht="12.75">
      <c r="F1938" s="7"/>
    </row>
    <row r="1939" ht="12.75">
      <c r="F1939" s="7"/>
    </row>
    <row r="1940" ht="12.75">
      <c r="F1940" s="7"/>
    </row>
    <row r="1941" ht="12.75">
      <c r="F1941" s="7"/>
    </row>
    <row r="1942" ht="12.75">
      <c r="F1942" s="7"/>
    </row>
    <row r="1943" ht="12.75">
      <c r="F1943" s="7"/>
    </row>
    <row r="1944" ht="12.75">
      <c r="F1944" s="7"/>
    </row>
    <row r="1945" ht="12.75">
      <c r="F1945" s="7"/>
    </row>
    <row r="1946" ht="12.75">
      <c r="F1946" s="7"/>
    </row>
    <row r="1947" ht="12.75">
      <c r="F1947" s="7"/>
    </row>
    <row r="1948" ht="12.75">
      <c r="F1948" s="7"/>
    </row>
    <row r="1949" ht="12.75">
      <c r="F1949" s="7"/>
    </row>
    <row r="1950" ht="12.75">
      <c r="F1950" s="7"/>
    </row>
    <row r="1951" ht="12.75">
      <c r="F1951" s="7"/>
    </row>
    <row r="1952" ht="12.75">
      <c r="F1952" s="7"/>
    </row>
    <row r="1953" ht="12.75">
      <c r="F1953" s="7"/>
    </row>
    <row r="1954" ht="12.75">
      <c r="F1954" s="7"/>
    </row>
    <row r="1955" ht="12.75">
      <c r="F1955" s="7"/>
    </row>
    <row r="1956" ht="12.75">
      <c r="F1956" s="7"/>
    </row>
    <row r="1957" ht="12.75">
      <c r="F1957" s="7"/>
    </row>
    <row r="1958" ht="12.75">
      <c r="F1958" s="7"/>
    </row>
    <row r="1959" ht="12.75">
      <c r="F1959" s="7"/>
    </row>
    <row r="1960" ht="12.75">
      <c r="F1960" s="7"/>
    </row>
    <row r="1961" ht="12.75">
      <c r="F1961" s="7"/>
    </row>
    <row r="1962" ht="12.75">
      <c r="F1962" s="7"/>
    </row>
    <row r="1963" ht="12.75">
      <c r="F1963" s="7"/>
    </row>
    <row r="1964" ht="12.75">
      <c r="F1964" s="7"/>
    </row>
    <row r="1965" ht="12.75">
      <c r="F1965" s="7"/>
    </row>
    <row r="1966" ht="12.75">
      <c r="F1966" s="7"/>
    </row>
    <row r="1967" ht="12.75">
      <c r="F1967" s="7"/>
    </row>
    <row r="1968" ht="12.75">
      <c r="F1968" s="7"/>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0"/>
  <sheetViews>
    <sheetView zoomScale="75" zoomScaleNormal="75" workbookViewId="0" topLeftCell="A1">
      <selection activeCell="A2" sqref="A2"/>
    </sheetView>
  </sheetViews>
  <sheetFormatPr defaultColWidth="9.140625" defaultRowHeight="12.75"/>
  <cols>
    <col min="1" max="1" width="92.7109375" style="0" customWidth="1"/>
  </cols>
  <sheetData>
    <row r="1" ht="18">
      <c r="A1" s="127" t="s">
        <v>404</v>
      </c>
    </row>
    <row r="2" ht="132" customHeight="1">
      <c r="A2" s="102" t="s">
        <v>291</v>
      </c>
    </row>
    <row r="3" s="41" customFormat="1" ht="54.75" customHeight="1">
      <c r="A3" s="42" t="s">
        <v>207</v>
      </c>
    </row>
    <row r="4" s="41" customFormat="1" ht="12.75">
      <c r="A4" s="98" t="s">
        <v>205</v>
      </c>
    </row>
    <row r="5" ht="12.75">
      <c r="A5" s="158" t="s">
        <v>206</v>
      </c>
    </row>
    <row r="6" ht="72.75" customHeight="1">
      <c r="A6" s="99" t="s">
        <v>288</v>
      </c>
    </row>
    <row r="7" ht="110.25" customHeight="1">
      <c r="A7" s="158" t="s">
        <v>289</v>
      </c>
    </row>
    <row r="8" ht="81" customHeight="1">
      <c r="A8" s="47" t="s">
        <v>340</v>
      </c>
    </row>
    <row r="9" s="41" customFormat="1" ht="38.25">
      <c r="A9" s="100" t="s">
        <v>197</v>
      </c>
    </row>
    <row r="10" s="41" customFormat="1" ht="38.25">
      <c r="A10" s="41" t="s">
        <v>25</v>
      </c>
    </row>
    <row r="11" s="41" customFormat="1" ht="51">
      <c r="A11" s="41" t="s">
        <v>24</v>
      </c>
    </row>
    <row r="12" s="41" customFormat="1" ht="51">
      <c r="A12" s="41" t="s">
        <v>198</v>
      </c>
    </row>
    <row r="13" ht="63.75">
      <c r="A13" s="101" t="s">
        <v>384</v>
      </c>
    </row>
    <row r="14" ht="89.25">
      <c r="A14" s="41" t="s">
        <v>199</v>
      </c>
    </row>
    <row r="15" ht="51">
      <c r="A15" s="41" t="s">
        <v>383</v>
      </c>
    </row>
    <row r="16" ht="63.75">
      <c r="A16" s="41" t="s">
        <v>397</v>
      </c>
    </row>
    <row r="17" ht="45" customHeight="1">
      <c r="A17" s="159" t="s">
        <v>290</v>
      </c>
    </row>
    <row r="18" ht="38.25">
      <c r="A18" s="41" t="s">
        <v>385</v>
      </c>
    </row>
    <row r="20" ht="12.75">
      <c r="A20" s="41"/>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W4"/>
  <sheetViews>
    <sheetView zoomScale="75" zoomScaleNormal="75" workbookViewId="0" topLeftCell="A1">
      <selection activeCell="A4" sqref="A4:IV4"/>
    </sheetView>
  </sheetViews>
  <sheetFormatPr defaultColWidth="9.140625" defaultRowHeight="12.75"/>
  <cols>
    <col min="1" max="1" width="10.00390625" style="0" customWidth="1"/>
    <col min="2" max="2" width="13.421875" style="0" customWidth="1"/>
  </cols>
  <sheetData>
    <row r="1" spans="3:8" ht="12.75">
      <c r="C1" s="200" t="s">
        <v>210</v>
      </c>
      <c r="D1" s="200"/>
      <c r="E1" s="200"/>
      <c r="F1" s="200"/>
      <c r="G1" s="200"/>
      <c r="H1" s="200"/>
    </row>
    <row r="2" spans="3:75" ht="12.75">
      <c r="C2" s="201" t="s">
        <v>209</v>
      </c>
      <c r="D2" s="201"/>
      <c r="E2" s="201"/>
      <c r="F2" s="202" t="s">
        <v>211</v>
      </c>
      <c r="G2" s="202"/>
      <c r="H2" s="202"/>
      <c r="I2" s="201" t="s">
        <v>212</v>
      </c>
      <c r="J2" s="201"/>
      <c r="K2" s="201"/>
      <c r="L2" s="197" t="s">
        <v>215</v>
      </c>
      <c r="M2" s="197"/>
      <c r="N2" s="197"/>
      <c r="O2" s="197"/>
      <c r="P2" s="197"/>
      <c r="Q2" s="198" t="s">
        <v>213</v>
      </c>
      <c r="R2" s="198"/>
      <c r="S2" s="198"/>
      <c r="T2" s="198"/>
      <c r="U2" s="198"/>
      <c r="V2" s="198"/>
      <c r="W2" s="199" t="s">
        <v>214</v>
      </c>
      <c r="X2" s="199"/>
      <c r="Y2" s="199"/>
      <c r="Z2" s="199"/>
      <c r="AA2" s="199"/>
      <c r="AB2" s="199"/>
      <c r="AC2" s="160" t="s">
        <v>292</v>
      </c>
      <c r="AD2" s="161"/>
      <c r="AE2" s="161"/>
      <c r="AF2" s="161"/>
      <c r="AG2" s="161"/>
      <c r="AH2" s="161"/>
      <c r="AI2" s="161"/>
      <c r="AJ2" s="161"/>
      <c r="AK2" s="161"/>
      <c r="AL2" s="161"/>
      <c r="AM2" s="161"/>
      <c r="AN2" s="161"/>
      <c r="AO2" s="161"/>
      <c r="AP2" s="45"/>
      <c r="AQ2" s="45"/>
      <c r="AR2" s="45"/>
      <c r="AS2" s="45"/>
      <c r="AT2" s="45"/>
      <c r="AU2" s="45"/>
      <c r="AV2" s="45"/>
      <c r="AW2" s="45"/>
      <c r="AX2" s="45"/>
      <c r="AY2" s="45"/>
      <c r="AZ2" s="68"/>
      <c r="BA2" s="68"/>
      <c r="BB2" s="68"/>
      <c r="BC2" s="68"/>
      <c r="BD2" s="68"/>
      <c r="BE2" s="68"/>
      <c r="BF2" s="68"/>
      <c r="BG2" s="68"/>
      <c r="BH2" s="68"/>
      <c r="BI2" s="68"/>
      <c r="BJ2" s="8"/>
      <c r="BK2" s="8"/>
      <c r="BL2" s="8"/>
      <c r="BM2" s="8"/>
      <c r="BN2" s="8"/>
      <c r="BO2" s="8"/>
      <c r="BP2" s="8"/>
      <c r="BQ2" s="8"/>
      <c r="BR2" s="8"/>
      <c r="BS2" s="8"/>
      <c r="BT2" s="8"/>
      <c r="BU2" s="8"/>
      <c r="BV2" s="8"/>
      <c r="BW2" s="8"/>
    </row>
    <row r="3" spans="1:75" s="65" customFormat="1" ht="12.75">
      <c r="A3" s="52" t="s">
        <v>208</v>
      </c>
      <c r="B3" s="52" t="s">
        <v>45</v>
      </c>
      <c r="C3" s="32" t="s">
        <v>240</v>
      </c>
      <c r="D3" s="32" t="s">
        <v>241</v>
      </c>
      <c r="E3" s="32" t="s">
        <v>242</v>
      </c>
      <c r="F3" s="142" t="s">
        <v>237</v>
      </c>
      <c r="G3" s="142" t="s">
        <v>238</v>
      </c>
      <c r="H3" s="142" t="s">
        <v>239</v>
      </c>
      <c r="I3" s="61" t="s">
        <v>216</v>
      </c>
      <c r="J3" s="62" t="s">
        <v>217</v>
      </c>
      <c r="K3" s="63" t="s">
        <v>218</v>
      </c>
      <c r="L3" s="142" t="s">
        <v>219</v>
      </c>
      <c r="M3" s="142" t="s">
        <v>220</v>
      </c>
      <c r="N3" s="142" t="s">
        <v>221</v>
      </c>
      <c r="O3" s="142" t="s">
        <v>222</v>
      </c>
      <c r="P3" s="142" t="s">
        <v>223</v>
      </c>
      <c r="Q3" s="32" t="s">
        <v>224</v>
      </c>
      <c r="R3" s="32" t="s">
        <v>225</v>
      </c>
      <c r="S3" s="32" t="s">
        <v>226</v>
      </c>
      <c r="T3" s="32" t="s">
        <v>227</v>
      </c>
      <c r="U3" s="32" t="s">
        <v>228</v>
      </c>
      <c r="V3" s="32" t="s">
        <v>229</v>
      </c>
      <c r="W3" s="142" t="s">
        <v>230</v>
      </c>
      <c r="X3" s="142" t="s">
        <v>231</v>
      </c>
      <c r="Y3" s="142" t="s">
        <v>232</v>
      </c>
      <c r="Z3" s="142" t="s">
        <v>233</v>
      </c>
      <c r="AA3" s="142" t="s">
        <v>234</v>
      </c>
      <c r="AB3" s="142" t="s">
        <v>235</v>
      </c>
      <c r="AC3" s="162" t="s">
        <v>293</v>
      </c>
      <c r="AD3" s="65" t="s">
        <v>294</v>
      </c>
      <c r="AE3" s="65" t="s">
        <v>295</v>
      </c>
      <c r="AF3" s="162" t="s">
        <v>296</v>
      </c>
      <c r="AG3" s="65" t="s">
        <v>297</v>
      </c>
      <c r="AH3" s="65" t="s">
        <v>298</v>
      </c>
      <c r="AI3" s="65" t="s">
        <v>299</v>
      </c>
      <c r="AJ3" s="65" t="s">
        <v>300</v>
      </c>
      <c r="AK3" s="162" t="s">
        <v>301</v>
      </c>
      <c r="AL3" s="65" t="s">
        <v>302</v>
      </c>
      <c r="AM3" s="65" t="s">
        <v>303</v>
      </c>
      <c r="AN3" s="65" t="s">
        <v>304</v>
      </c>
      <c r="AO3" s="65" t="s">
        <v>305</v>
      </c>
      <c r="AP3" s="163" t="s">
        <v>306</v>
      </c>
      <c r="AQ3" s="65" t="s">
        <v>307</v>
      </c>
      <c r="AR3" s="65" t="s">
        <v>308</v>
      </c>
      <c r="AS3" s="65" t="s">
        <v>309</v>
      </c>
      <c r="AT3" s="65" t="s">
        <v>310</v>
      </c>
      <c r="AU3" s="163" t="s">
        <v>311</v>
      </c>
      <c r="AV3" s="65" t="s">
        <v>312</v>
      </c>
      <c r="AW3" s="65" t="s">
        <v>313</v>
      </c>
      <c r="AX3" s="65" t="s">
        <v>314</v>
      </c>
      <c r="AY3" s="65" t="s">
        <v>315</v>
      </c>
      <c r="AZ3" s="164" t="s">
        <v>316</v>
      </c>
      <c r="BA3" s="65" t="s">
        <v>325</v>
      </c>
      <c r="BB3" s="65" t="s">
        <v>326</v>
      </c>
      <c r="BC3" s="65" t="s">
        <v>317</v>
      </c>
      <c r="BD3" s="65" t="s">
        <v>318</v>
      </c>
      <c r="BE3" s="164" t="s">
        <v>319</v>
      </c>
      <c r="BF3" s="65" t="s">
        <v>320</v>
      </c>
      <c r="BG3" s="65" t="s">
        <v>321</v>
      </c>
      <c r="BH3" s="65" t="s">
        <v>322</v>
      </c>
      <c r="BI3" s="65" t="s">
        <v>323</v>
      </c>
      <c r="BJ3" s="32" t="s">
        <v>324</v>
      </c>
      <c r="BK3" s="65" t="s">
        <v>327</v>
      </c>
      <c r="BL3" s="65" t="s">
        <v>328</v>
      </c>
      <c r="BM3" s="65" t="s">
        <v>329</v>
      </c>
      <c r="BN3" s="65" t="s">
        <v>330</v>
      </c>
      <c r="BO3" s="32" t="s">
        <v>331</v>
      </c>
      <c r="BP3" s="65" t="s">
        <v>332</v>
      </c>
      <c r="BQ3" s="65" t="s">
        <v>333</v>
      </c>
      <c r="BR3" s="65" t="s">
        <v>334</v>
      </c>
      <c r="BS3" s="65" t="s">
        <v>335</v>
      </c>
      <c r="BT3" s="32" t="s">
        <v>336</v>
      </c>
      <c r="BU3" s="65" t="s">
        <v>337</v>
      </c>
      <c r="BV3" s="65" t="s">
        <v>338</v>
      </c>
      <c r="BW3" s="32" t="s">
        <v>339</v>
      </c>
    </row>
    <row r="4" spans="1:75" ht="12.75">
      <c r="A4" s="157" t="str">
        <f>Data_Entry!$F$8</f>
        <v>WN PB29</v>
      </c>
      <c r="B4" s="157" t="str">
        <f>Data_Entry!$F$9</f>
        <v>184a</v>
      </c>
      <c r="C4" s="15">
        <f>Results!$B$8</f>
        <v>4.0348765130433115</v>
      </c>
      <c r="D4" s="15">
        <f>Results!$B$9</f>
        <v>2.3149425102458254</v>
      </c>
      <c r="E4" s="15">
        <f>Results!$B$10</f>
        <v>15.305196757494052</v>
      </c>
      <c r="F4" s="67">
        <f>Results!$D$8</f>
        <v>0.1863252631117401</v>
      </c>
      <c r="G4" s="67">
        <f>Results!$D$9</f>
        <v>0.10690098468088495</v>
      </c>
      <c r="H4" s="67">
        <f>Results!$D$10</f>
        <v>0.706773752207375</v>
      </c>
      <c r="I4">
        <f>Results!$A$13</f>
        <v>37</v>
      </c>
      <c r="J4">
        <f>Results!$B$13</f>
        <v>27</v>
      </c>
      <c r="K4">
        <f>Results!$C$13</f>
        <v>111</v>
      </c>
      <c r="L4" s="15">
        <f>Results!$A$17</f>
        <v>17.06014286133057</v>
      </c>
      <c r="M4" s="15">
        <f>Results!$B$17</f>
        <v>31.92112465196076</v>
      </c>
      <c r="N4" s="15">
        <f>Results!$C$17</f>
        <v>-46.98928207557695</v>
      </c>
      <c r="O4" s="76">
        <f>Results!$B$21</f>
        <v>56.806256953122286</v>
      </c>
      <c r="P4" s="76">
        <f>Results!$B$22</f>
        <v>304.1893567833801</v>
      </c>
      <c r="Q4" s="15">
        <f>Results!$B$25</f>
        <v>-14.199852434159943</v>
      </c>
      <c r="R4" s="15">
        <f>Results!$B$26</f>
        <v>27.88539411378638</v>
      </c>
      <c r="S4" s="15">
        <f>Results!$B$27</f>
        <v>-3.040495128193797</v>
      </c>
      <c r="T4" s="15">
        <f>Results!$B$30</f>
        <v>31.44003219873797</v>
      </c>
      <c r="U4" s="15">
        <f>Results!$B$31</f>
        <v>12.672562397564974</v>
      </c>
      <c r="V4" s="15">
        <f>Results!$B$32</f>
        <v>25.024907148390874</v>
      </c>
      <c r="W4">
        <f>Results!$B$38</f>
        <v>2</v>
      </c>
      <c r="X4">
        <f>Results!$B$39</f>
        <v>1</v>
      </c>
      <c r="Y4" s="15">
        <f>Results!$B$41</f>
        <v>17.0301917444379</v>
      </c>
      <c r="Z4" s="15">
        <f>Results!$B$43</f>
        <v>-8.601310332460997</v>
      </c>
      <c r="AA4" s="15">
        <f>Results!$B$44</f>
        <v>5.23185078097028</v>
      </c>
      <c r="AB4" s="15">
        <f>Results!$B$45</f>
        <v>13.735815549965757</v>
      </c>
      <c r="AC4" s="67">
        <f>Data_Entry!$F$83</f>
        <v>0.019</v>
      </c>
      <c r="AD4" s="67">
        <f>Data_Entry!$F$93</f>
        <v>0.019</v>
      </c>
      <c r="AE4" s="67">
        <f>Data_Entry!$F$103</f>
        <v>0.019</v>
      </c>
      <c r="AF4" s="67">
        <f>Data_Entry!$F$113</f>
        <v>0.022</v>
      </c>
      <c r="AG4" s="67">
        <f>Data_Entry!$F$123</f>
        <v>0.035</v>
      </c>
      <c r="AH4" s="67">
        <f>Data_Entry!$F$133</f>
        <v>0.081</v>
      </c>
      <c r="AI4" s="67">
        <f>Data_Entry!$F$143</f>
        <v>0.139</v>
      </c>
      <c r="AJ4" s="67">
        <f>Data_Entry!$F$153</f>
        <v>0.181</v>
      </c>
      <c r="AK4" s="67">
        <f>Data_Entry!$F$163</f>
        <v>0.189</v>
      </c>
      <c r="AL4" s="67">
        <f>Data_Entry!$F$173</f>
        <v>0.171</v>
      </c>
      <c r="AM4" s="67">
        <f>Data_Entry!$F$183</f>
        <v>0.135</v>
      </c>
      <c r="AN4" s="67">
        <f>Data_Entry!$F$193</f>
        <v>0.091</v>
      </c>
      <c r="AO4" s="67">
        <f>Data_Entry!$F$203</f>
        <v>0.058</v>
      </c>
      <c r="AP4" s="67">
        <f>Data_Entry!$F$213</f>
        <v>0.033</v>
      </c>
      <c r="AQ4" s="67">
        <f>Data_Entry!$F$223</f>
        <v>0.02</v>
      </c>
      <c r="AR4" s="67">
        <f>Data_Entry!$F$233</f>
        <v>0.017</v>
      </c>
      <c r="AS4" s="67">
        <f>Data_Entry!$F$243</f>
        <v>0.017</v>
      </c>
      <c r="AT4" s="67">
        <f>Data_Entry!$F$253</f>
        <v>0.017</v>
      </c>
      <c r="AU4" s="67">
        <f>Data_Entry!$F$263</f>
        <v>0.017</v>
      </c>
      <c r="AV4" s="67">
        <f>Data_Entry!$F$273</f>
        <v>0.017</v>
      </c>
      <c r="AW4" s="67">
        <f>Data_Entry!$F$283</f>
        <v>0.017</v>
      </c>
      <c r="AX4" s="67">
        <f>Data_Entry!$F$293</f>
        <v>0.017</v>
      </c>
      <c r="AY4" s="67">
        <f>Data_Entry!$F$303</f>
        <v>0.017</v>
      </c>
      <c r="AZ4" s="67">
        <f>Data_Entry!$F$313</f>
        <v>0.017</v>
      </c>
      <c r="BA4" s="67">
        <f>Data_Entry!$F$323</f>
        <v>0.017</v>
      </c>
      <c r="BB4" s="67">
        <f>Data_Entry!$F$333</f>
        <v>0.017</v>
      </c>
      <c r="BC4" s="67">
        <f>Data_Entry!$F$343</f>
        <v>0.017</v>
      </c>
      <c r="BD4" s="67">
        <f>Data_Entry!$F$353</f>
        <v>0.017</v>
      </c>
      <c r="BE4" s="67">
        <f>Data_Entry!$F$363</f>
        <v>0.017</v>
      </c>
      <c r="BF4" s="67">
        <f>Data_Entry!$F$373</f>
        <v>0.017</v>
      </c>
      <c r="BG4" s="67">
        <f>Data_Entry!$F$383</f>
        <v>0.017</v>
      </c>
      <c r="BH4" s="67">
        <f>Data_Entry!$F$393</f>
        <v>0.017</v>
      </c>
      <c r="BI4" s="67">
        <f>Data_Entry!$F$403</f>
        <v>0.017</v>
      </c>
      <c r="BJ4" s="67">
        <f>Data_Entry!$F$413</f>
        <v>0.017</v>
      </c>
      <c r="BK4" s="67">
        <f>Data_Entry!$F$423</f>
        <v>0</v>
      </c>
      <c r="BL4" s="67">
        <f>Data_Entry!$F$433</f>
        <v>0</v>
      </c>
      <c r="BM4" s="67">
        <f>Data_Entry!$F$443</f>
        <v>0</v>
      </c>
      <c r="BN4" s="67">
        <f>Data_Entry!$F$453</f>
        <v>0</v>
      </c>
      <c r="BO4" s="67">
        <f>Data_Entry!$F$463</f>
        <v>0</v>
      </c>
      <c r="BP4" s="67">
        <f>Data_Entry!$F$473</f>
        <v>0</v>
      </c>
      <c r="BQ4" s="67">
        <f>Data_Entry!$F$483</f>
        <v>0</v>
      </c>
      <c r="BR4" s="67">
        <f>Data_Entry!$F$493</f>
        <v>0</v>
      </c>
      <c r="BS4" s="67">
        <f>Data_Entry!$F$503</f>
        <v>0</v>
      </c>
      <c r="BT4" s="67">
        <f>Data_Entry!$F$513</f>
        <v>0</v>
      </c>
      <c r="BU4" s="67">
        <f>Data_Entry!$F$523</f>
        <v>0</v>
      </c>
      <c r="BV4" s="67">
        <f>Data_Entry!$F$533</f>
        <v>0</v>
      </c>
      <c r="BW4" s="67">
        <f>Data_Entry!$F$543</f>
        <v>0</v>
      </c>
    </row>
  </sheetData>
  <mergeCells count="7">
    <mergeCell ref="L2:P2"/>
    <mergeCell ref="Q2:V2"/>
    <mergeCell ref="W2:AB2"/>
    <mergeCell ref="C1:H1"/>
    <mergeCell ref="C2:E2"/>
    <mergeCell ref="F2:H2"/>
    <mergeCell ref="I2:K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45"/>
  <sheetViews>
    <sheetView zoomScale="75" zoomScaleNormal="75" workbookViewId="0" topLeftCell="A1">
      <selection activeCell="A1" sqref="A1"/>
    </sheetView>
  </sheetViews>
  <sheetFormatPr defaultColWidth="9.140625" defaultRowHeight="12.75"/>
  <cols>
    <col min="1" max="1" width="13.00390625" style="0" customWidth="1"/>
    <col min="2" max="2" width="9.57421875" style="0" bestFit="1" customWidth="1"/>
  </cols>
  <sheetData>
    <row r="1" spans="1:5" ht="12.75">
      <c r="A1" s="50" t="str">
        <f>Data_Entry!$A$11</f>
        <v>WN Permanent Blue PB29?</v>
      </c>
      <c r="B1" s="51"/>
      <c r="C1" s="51"/>
      <c r="D1" s="51"/>
      <c r="E1" s="51"/>
    </row>
    <row r="2" spans="1:5" ht="12.75">
      <c r="A2" s="29" t="s">
        <v>113</v>
      </c>
      <c r="B2" s="68"/>
      <c r="C2" s="68"/>
      <c r="D2" s="68"/>
      <c r="E2" s="68"/>
    </row>
    <row r="3" s="7" customFormat="1" ht="12.75">
      <c r="A3" s="34" t="str">
        <f>'Colour Space Calcs'!$A$48</f>
        <v>Best Reference is Mount Kenya Textiles Phthalogen Blue IF3GM cotton drill, Mihok #184a</v>
      </c>
    </row>
    <row r="4" s="7" customFormat="1" ht="12.75">
      <c r="A4" s="34"/>
    </row>
    <row r="5" spans="1:6" s="7" customFormat="1" ht="12.75">
      <c r="A5" s="34" t="s">
        <v>115</v>
      </c>
      <c r="F5" s="34" t="s">
        <v>114</v>
      </c>
    </row>
    <row r="6" spans="1:10" ht="12.75">
      <c r="A6" s="96" t="s">
        <v>97</v>
      </c>
      <c r="B6" s="8"/>
      <c r="C6" s="8"/>
      <c r="D6" s="7"/>
      <c r="E6" s="7"/>
      <c r="F6" s="96" t="s">
        <v>99</v>
      </c>
      <c r="G6" s="8"/>
      <c r="H6" s="8"/>
      <c r="I6" s="7"/>
      <c r="J6" s="7"/>
    </row>
    <row r="7" ht="12.75">
      <c r="A7" s="4" t="s">
        <v>98</v>
      </c>
    </row>
    <row r="8" spans="1:10" ht="12.75">
      <c r="A8" s="36" t="str">
        <f>Data_Entry!L73</f>
        <v>X</v>
      </c>
      <c r="B8" s="18">
        <f>Data_Entry!M73</f>
        <v>4.0348765130433115</v>
      </c>
      <c r="C8" s="31" t="str">
        <f>Data_Entry!N73</f>
        <v>x</v>
      </c>
      <c r="D8" s="31">
        <f>Data_Entry!O73</f>
        <v>0.1863252631117401</v>
      </c>
      <c r="E8" s="29" t="str">
        <f>Data_Entry!P73</f>
        <v>red</v>
      </c>
      <c r="F8" s="36" t="str">
        <f>'CIE 64Calc'!L67</f>
        <v>X</v>
      </c>
      <c r="G8" s="18">
        <f>'CIE 64Calc'!M67</f>
        <v>3.993166804103445</v>
      </c>
      <c r="H8" s="31" t="str">
        <f>'CIE 64Calc'!N67</f>
        <v>x</v>
      </c>
      <c r="I8" s="31">
        <f>'CIE 64Calc'!O67</f>
        <v>0.18146135834410024</v>
      </c>
      <c r="J8" s="29" t="str">
        <f>'CIE 64Calc'!P67</f>
        <v>red</v>
      </c>
    </row>
    <row r="9" spans="1:10" ht="12.75">
      <c r="A9" s="32" t="str">
        <f>Data_Entry!L74</f>
        <v>Y</v>
      </c>
      <c r="B9" s="33">
        <f>Data_Entry!M74</f>
        <v>2.3149425102458254</v>
      </c>
      <c r="C9" s="46" t="str">
        <f>Data_Entry!N74</f>
        <v>y</v>
      </c>
      <c r="D9" s="46">
        <f>Data_Entry!O74</f>
        <v>0.10690098468088495</v>
      </c>
      <c r="E9" s="30" t="str">
        <f>Data_Entry!P74</f>
        <v>green</v>
      </c>
      <c r="F9" s="32" t="str">
        <f>'CIE 64Calc'!L68</f>
        <v>Y</v>
      </c>
      <c r="G9" s="33">
        <f>'CIE 64Calc'!M68</f>
        <v>2.8171746198120724</v>
      </c>
      <c r="H9" s="46" t="str">
        <f>'CIE 64Calc'!N68</f>
        <v>y</v>
      </c>
      <c r="I9" s="46">
        <f>'CIE 64Calc'!O68</f>
        <v>0.1280207810698758</v>
      </c>
      <c r="J9" s="30" t="str">
        <f>'CIE 64Calc'!P68</f>
        <v>green</v>
      </c>
    </row>
    <row r="10" spans="1:10" ht="12.75">
      <c r="A10" s="36" t="str">
        <f>Data_Entry!L75</f>
        <v>Z</v>
      </c>
      <c r="B10" s="18">
        <f>Data_Entry!M75</f>
        <v>15.305196757494052</v>
      </c>
      <c r="C10" s="36" t="str">
        <f>Data_Entry!N75</f>
        <v>z</v>
      </c>
      <c r="D10" s="19">
        <f>Data_Entry!O75</f>
        <v>0.706773752207375</v>
      </c>
      <c r="E10" s="35" t="str">
        <f>Data_Entry!P75</f>
        <v>blue</v>
      </c>
      <c r="F10" s="36" t="str">
        <f>'CIE 64Calc'!L69</f>
        <v>Z</v>
      </c>
      <c r="G10" s="18">
        <f>'CIE 64Calc'!M69</f>
        <v>15.195262637150265</v>
      </c>
      <c r="H10" s="36" t="str">
        <f>'CIE 64Calc'!N69</f>
        <v>z</v>
      </c>
      <c r="I10" s="19">
        <f>'CIE 64Calc'!O69</f>
        <v>0.6905178605860239</v>
      </c>
      <c r="J10" s="35" t="str">
        <f>'CIE 64Calc'!P69</f>
        <v>blue</v>
      </c>
    </row>
    <row r="12" spans="1:8" ht="12.75">
      <c r="A12" s="27" t="s">
        <v>116</v>
      </c>
      <c r="B12" s="8"/>
      <c r="C12" s="8"/>
      <c r="D12" s="8"/>
      <c r="E12" s="8"/>
      <c r="F12" s="8"/>
      <c r="G12" s="8"/>
      <c r="H12" s="8"/>
    </row>
    <row r="13" spans="1:4" ht="12.75">
      <c r="A13" s="58">
        <f>'Colour Space Calcs'!C21</f>
        <v>37</v>
      </c>
      <c r="B13" s="59">
        <f>'Colour Space Calcs'!D21</f>
        <v>27</v>
      </c>
      <c r="C13" s="60">
        <f>'Colour Space Calcs'!E21</f>
        <v>111</v>
      </c>
      <c r="D13" t="s">
        <v>118</v>
      </c>
    </row>
    <row r="14" spans="1:3" ht="12.75">
      <c r="A14" s="61" t="str">
        <f>'Colour Space Calcs'!C22</f>
        <v>R</v>
      </c>
      <c r="B14" s="62" t="str">
        <f>'Colour Space Calcs'!D22</f>
        <v>G</v>
      </c>
      <c r="C14" s="63" t="str">
        <f>'Colour Space Calcs'!E22</f>
        <v>B</v>
      </c>
    </row>
    <row r="16" spans="1:8" ht="12.75">
      <c r="A16" s="74" t="s">
        <v>117</v>
      </c>
      <c r="B16" s="5"/>
      <c r="C16" s="5"/>
      <c r="D16" s="5"/>
      <c r="E16" s="5"/>
      <c r="F16" s="5"/>
      <c r="G16" s="5"/>
      <c r="H16" s="5"/>
    </row>
    <row r="17" spans="1:4" ht="12.75">
      <c r="A17" s="94">
        <f>'Colour Space Calcs'!C37</f>
        <v>17.06014286133057</v>
      </c>
      <c r="B17" s="71">
        <f>'Colour Space Calcs'!D37</f>
        <v>31.92112465196076</v>
      </c>
      <c r="C17" s="72">
        <f>'Colour Space Calcs'!E37</f>
        <v>-46.98928207557695</v>
      </c>
      <c r="D17" s="15" t="str">
        <f>'Colour Space Calcs'!G37</f>
        <v>Positive values of a = red, negative = green</v>
      </c>
    </row>
    <row r="18" spans="1:4" ht="12.75">
      <c r="A18" s="94" t="str">
        <f>'Colour Space Calcs'!C38</f>
        <v>L*</v>
      </c>
      <c r="B18" s="71" t="str">
        <f>'Colour Space Calcs'!D38</f>
        <v>a*</v>
      </c>
      <c r="C18" s="72" t="str">
        <f>'Colour Space Calcs'!E38</f>
        <v>b*</v>
      </c>
      <c r="D18" s="15" t="str">
        <f>'Colour Space Calcs'!G38</f>
        <v>Positive values of b = yellow, negative = blue</v>
      </c>
    </row>
    <row r="19" spans="1:4" ht="12.75">
      <c r="A19" s="15"/>
      <c r="B19" s="93"/>
      <c r="C19" s="93"/>
      <c r="D19" s="73" t="str">
        <f>'Colour Space Calcs'!G39</f>
        <v>L* is "lightness" versus a perfect white at L*=100</v>
      </c>
    </row>
    <row r="20" spans="1:5" ht="12.75">
      <c r="A20" s="15"/>
      <c r="B20" s="93"/>
      <c r="C20" s="93"/>
      <c r="D20" s="15"/>
      <c r="E20" s="15"/>
    </row>
    <row r="21" spans="1:4" ht="12.75">
      <c r="A21" s="4" t="str">
        <f>'Colour Space Calcs'!C43</f>
        <v>C*ab</v>
      </c>
      <c r="B21" s="75">
        <f>'Colour Space Calcs'!D43</f>
        <v>56.806256953122286</v>
      </c>
      <c r="D21" s="4" t="str">
        <f>'Colour Space Calcs'!G43</f>
        <v>Chroma - the distance from a=0 and b=0 in the colour space</v>
      </c>
    </row>
    <row r="22" spans="1:4" ht="12.75">
      <c r="A22" s="4" t="str">
        <f>'Colour Space Calcs'!C44</f>
        <v>hab</v>
      </c>
      <c r="B22" s="75">
        <f>'Colour Space Calcs'!D44</f>
        <v>304.1893567833801</v>
      </c>
      <c r="D22" s="4" t="str">
        <f>'Colour Space Calcs'!G44</f>
        <v>Hue-angle - the CCW angle from zero, with zero at positive a</v>
      </c>
    </row>
    <row r="24" spans="1:8" ht="12.75">
      <c r="A24" s="27" t="s">
        <v>119</v>
      </c>
      <c r="B24" s="27"/>
      <c r="C24" s="27"/>
      <c r="D24" s="27"/>
      <c r="E24" s="27"/>
      <c r="F24" s="27"/>
      <c r="G24" s="27"/>
      <c r="H24" s="27"/>
    </row>
    <row r="25" spans="1:3" ht="12.75">
      <c r="A25" s="74" t="str">
        <f>'Colour Space Calcs'!E53</f>
        <v>Delta L*</v>
      </c>
      <c r="B25" s="73">
        <f>'Colour Space Calcs'!F53</f>
        <v>-14.199852434159943</v>
      </c>
      <c r="C25" t="str">
        <f>'Colour Space Calcs'!G53</f>
        <v>POS = Sample is lighter</v>
      </c>
    </row>
    <row r="26" spans="1:3" ht="12.75">
      <c r="A26" s="4" t="str">
        <f>'Colour Space Calcs'!E54</f>
        <v>Delta a*</v>
      </c>
      <c r="B26" s="73">
        <f>'Colour Space Calcs'!F54</f>
        <v>27.88539411378638</v>
      </c>
      <c r="C26" t="str">
        <f>'Colour Space Calcs'!G54</f>
        <v>POS = Sample is redder, Negative = greener</v>
      </c>
    </row>
    <row r="27" spans="1:3" ht="12.75">
      <c r="A27" s="4" t="str">
        <f>'Colour Space Calcs'!E55</f>
        <v>Delta b*</v>
      </c>
      <c r="B27" s="73">
        <f>'Colour Space Calcs'!F55</f>
        <v>-3.040495128193797</v>
      </c>
      <c r="C27" t="str">
        <f>'Colour Space Calcs'!G55</f>
        <v>POS = Sample is yellower, Negative = bluer</v>
      </c>
    </row>
    <row r="28" ht="12.75">
      <c r="A28" s="4" t="str">
        <f>'Colour Space Calcs'!E56</f>
        <v>Do not interpret individual delta a-b values if Chroma difference is large</v>
      </c>
    </row>
    <row r="30" spans="1:8" ht="12.75">
      <c r="A30" s="74" t="str">
        <f>'Colour Space Calcs'!E58</f>
        <v>Delta E*ab</v>
      </c>
      <c r="B30" s="79">
        <f>'Colour Space Calcs'!F58</f>
        <v>31.44003219873797</v>
      </c>
      <c r="C30" s="74" t="str">
        <f>'Colour Space Calcs'!G58</f>
        <v>Colour Difference in CIELAB space</v>
      </c>
      <c r="D30" s="74"/>
      <c r="E30" s="74"/>
      <c r="F30" s="74"/>
      <c r="G30" s="5"/>
      <c r="H30" s="5"/>
    </row>
    <row r="31" spans="1:8" ht="12.75">
      <c r="A31" s="74" t="str">
        <f>'Colour Space Calcs'!E59</f>
        <v>Delta C*ab</v>
      </c>
      <c r="B31" s="89">
        <f>'Colour Space Calcs'!F59</f>
        <v>12.672562397564974</v>
      </c>
      <c r="C31" s="74" t="str">
        <f>'Colour Space Calcs'!G59</f>
        <v>Chroma Difference, POS = Sample is brighter</v>
      </c>
      <c r="D31" s="5"/>
      <c r="E31" s="5"/>
      <c r="F31" s="5"/>
      <c r="G31" s="5"/>
      <c r="H31" s="5"/>
    </row>
    <row r="32" spans="1:8" ht="12.75">
      <c r="A32" s="74" t="str">
        <f>'Colour Space Calcs'!E60</f>
        <v>Delta H*ab</v>
      </c>
      <c r="B32" s="88">
        <f>'Colour Space Calcs'!F60</f>
        <v>25.024907148390874</v>
      </c>
      <c r="C32" s="74" t="str">
        <f>'Colour Space Calcs'!G60</f>
        <v>Hue-angle Difference, POS = Sample has higher angle</v>
      </c>
      <c r="D32" s="5"/>
      <c r="E32" s="5"/>
      <c r="F32" s="5"/>
      <c r="G32" s="5"/>
      <c r="H32" s="5"/>
    </row>
    <row r="33" ht="12.75">
      <c r="A33" s="4" t="str">
        <f>'Colour Space Calcs'!E61</f>
        <v>(Hue Angle difference is  what is left after accounting for L &amp; C in E)</v>
      </c>
    </row>
    <row r="35" spans="1:8" ht="12.75">
      <c r="A35" s="27" t="s">
        <v>120</v>
      </c>
      <c r="B35" s="27"/>
      <c r="C35" s="27"/>
      <c r="D35" s="27"/>
      <c r="E35" s="27"/>
      <c r="F35" s="27"/>
      <c r="G35" s="27"/>
      <c r="H35" s="27"/>
    </row>
    <row r="36" ht="12.75">
      <c r="A36" s="4" t="s">
        <v>121</v>
      </c>
    </row>
    <row r="37" spans="1:2" ht="12.75">
      <c r="A37" s="78" t="str">
        <f>'Colour Space Calcs'!A71</f>
        <v>Parameter</v>
      </c>
      <c r="B37" s="91"/>
    </row>
    <row r="38" spans="1:2" ht="12.75">
      <c r="A38" s="29" t="str">
        <f>'Colour Space Calcs'!A72</f>
        <v>l cmc</v>
      </c>
      <c r="B38" s="34">
        <f>'Colour Space Calcs'!B72</f>
        <v>2</v>
      </c>
    </row>
    <row r="39" spans="1:2" ht="12.75">
      <c r="A39" s="29" t="str">
        <f>'Colour Space Calcs'!A73</f>
        <v>c cmc</v>
      </c>
      <c r="B39" s="34">
        <f>'Colour Space Calcs'!B73</f>
        <v>1</v>
      </c>
    </row>
    <row r="41" spans="1:8" ht="12.75">
      <c r="A41" s="74" t="str">
        <f>'Colour Space Calcs'!A84</f>
        <v>Delta E cmc</v>
      </c>
      <c r="B41" s="79">
        <f>'Colour Space Calcs'!B84</f>
        <v>17.0301917444379</v>
      </c>
      <c r="C41" s="74" t="str">
        <f>'Colour Space Calcs'!C84</f>
        <v>Total Colour Difference in "weighted" CMC(l:c) space</v>
      </c>
      <c r="D41" s="5"/>
      <c r="E41" s="5"/>
      <c r="F41" s="5"/>
      <c r="G41" s="5"/>
      <c r="H41" s="5"/>
    </row>
    <row r="42" spans="1:8" ht="12.75">
      <c r="A42" s="34" t="str">
        <f>'Colour Space Calcs'!A85</f>
        <v>NOTE</v>
      </c>
      <c r="B42" s="92"/>
      <c r="C42" s="34" t="str">
        <f>'Colour Space Calcs'!C85</f>
        <v>Contributions below are squared, then sqrt of total is taken</v>
      </c>
      <c r="D42" s="7"/>
      <c r="E42" s="7"/>
      <c r="F42" s="7"/>
      <c r="G42" s="7"/>
      <c r="H42" s="7"/>
    </row>
    <row r="43" spans="1:8" ht="12.75">
      <c r="A43" s="74" t="str">
        <f>'Colour Space Calcs'!A86</f>
        <v>Delta L cmc</v>
      </c>
      <c r="B43" s="92">
        <f>'Colour Space Calcs'!B86</f>
        <v>-8.601310332460997</v>
      </c>
      <c r="C43" s="34" t="str">
        <f>'Colour Space Calcs'!C86</f>
        <v>POS = Sample is ligher</v>
      </c>
      <c r="D43" s="34"/>
      <c r="E43" s="34"/>
      <c r="F43" s="34"/>
      <c r="G43" s="34"/>
      <c r="H43" s="34"/>
    </row>
    <row r="44" spans="1:8" ht="12.75">
      <c r="A44" s="74" t="str">
        <f>'Colour Space Calcs'!A87</f>
        <v>Delta C cmc</v>
      </c>
      <c r="B44" s="89">
        <f>'Colour Space Calcs'!B87</f>
        <v>5.23185078097028</v>
      </c>
      <c r="C44" s="34" t="str">
        <f>'Colour Space Calcs'!C87</f>
        <v>Chroma Difference, POS = Sample is brighter</v>
      </c>
      <c r="D44" s="34"/>
      <c r="E44" s="34"/>
      <c r="F44" s="34"/>
      <c r="G44" s="34"/>
      <c r="H44" s="34"/>
    </row>
    <row r="45" spans="1:8" ht="12.75">
      <c r="A45" s="74" t="str">
        <f>'Colour Space Calcs'!A88</f>
        <v>Delta H cmc</v>
      </c>
      <c r="B45" s="88">
        <f>'Colour Space Calcs'!B88</f>
        <v>13.735815549965757</v>
      </c>
      <c r="C45" s="34" t="str">
        <f>'Colour Space Calcs'!C88</f>
        <v>Hue-angle Difference, POS = Sample has higher angle</v>
      </c>
      <c r="D45" s="34"/>
      <c r="E45" s="34"/>
      <c r="F45" s="34"/>
      <c r="G45" s="34"/>
      <c r="H45" s="34"/>
    </row>
  </sheetData>
  <printOptions/>
  <pageMargins left="0.75" right="0.75" top="1" bottom="1" header="0.5" footer="0.5"/>
  <pageSetup fitToHeight="1" fitToWidth="1"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A1:AE8"/>
  <sheetViews>
    <sheetView zoomScale="75" zoomScaleNormal="75" workbookViewId="0" topLeftCell="A1">
      <selection activeCell="D14" sqref="D14"/>
    </sheetView>
  </sheetViews>
  <sheetFormatPr defaultColWidth="9.140625" defaultRowHeight="12.75"/>
  <cols>
    <col min="1" max="1" width="5.8515625" style="0" customWidth="1"/>
    <col min="4" max="4" width="22.28125" style="0" customWidth="1"/>
    <col min="5" max="5" width="20.28125" style="0" customWidth="1"/>
  </cols>
  <sheetData>
    <row r="1" spans="1:11" ht="12.75">
      <c r="A1" s="4" t="s">
        <v>401</v>
      </c>
      <c r="F1" s="200" t="s">
        <v>210</v>
      </c>
      <c r="G1" s="200"/>
      <c r="H1" s="200"/>
      <c r="I1" s="200"/>
      <c r="J1" s="200"/>
      <c r="K1" s="200"/>
    </row>
    <row r="2" spans="6:31" ht="12.75">
      <c r="F2" s="201" t="s">
        <v>209</v>
      </c>
      <c r="G2" s="201"/>
      <c r="H2" s="201"/>
      <c r="I2" s="202" t="s">
        <v>211</v>
      </c>
      <c r="J2" s="202"/>
      <c r="K2" s="202"/>
      <c r="L2" s="201" t="s">
        <v>212</v>
      </c>
      <c r="M2" s="201"/>
      <c r="N2" s="201"/>
      <c r="O2" s="197" t="s">
        <v>215</v>
      </c>
      <c r="P2" s="197"/>
      <c r="Q2" s="197"/>
      <c r="R2" s="197"/>
      <c r="S2" s="197"/>
      <c r="T2" s="198" t="s">
        <v>213</v>
      </c>
      <c r="U2" s="198"/>
      <c r="V2" s="198"/>
      <c r="W2" s="198"/>
      <c r="X2" s="198"/>
      <c r="Y2" s="198"/>
      <c r="Z2" s="199" t="s">
        <v>214</v>
      </c>
      <c r="AA2" s="199"/>
      <c r="AB2" s="199"/>
      <c r="AC2" s="199"/>
      <c r="AD2" s="199"/>
      <c r="AE2" s="199"/>
    </row>
    <row r="3" spans="1:31" s="65" customFormat="1" ht="12.75">
      <c r="A3" s="52" t="s">
        <v>208</v>
      </c>
      <c r="B3" s="52" t="s">
        <v>45</v>
      </c>
      <c r="C3" s="52" t="s">
        <v>375</v>
      </c>
      <c r="D3" s="52" t="s">
        <v>376</v>
      </c>
      <c r="E3" s="52" t="s">
        <v>377</v>
      </c>
      <c r="F3" s="32" t="s">
        <v>240</v>
      </c>
      <c r="G3" s="32" t="s">
        <v>241</v>
      </c>
      <c r="H3" s="32" t="s">
        <v>242</v>
      </c>
      <c r="I3" s="142" t="s">
        <v>237</v>
      </c>
      <c r="J3" s="142" t="s">
        <v>238</v>
      </c>
      <c r="K3" s="142" t="s">
        <v>239</v>
      </c>
      <c r="L3" s="61" t="s">
        <v>216</v>
      </c>
      <c r="M3" s="62" t="s">
        <v>217</v>
      </c>
      <c r="N3" s="63" t="s">
        <v>218</v>
      </c>
      <c r="O3" s="142" t="s">
        <v>219</v>
      </c>
      <c r="P3" s="142" t="s">
        <v>220</v>
      </c>
      <c r="Q3" s="142" t="s">
        <v>221</v>
      </c>
      <c r="R3" s="142" t="s">
        <v>222</v>
      </c>
      <c r="S3" s="142" t="s">
        <v>223</v>
      </c>
      <c r="T3" s="32" t="s">
        <v>224</v>
      </c>
      <c r="U3" s="32" t="s">
        <v>225</v>
      </c>
      <c r="V3" s="32" t="s">
        <v>226</v>
      </c>
      <c r="W3" s="32" t="s">
        <v>227</v>
      </c>
      <c r="X3" s="32" t="s">
        <v>228</v>
      </c>
      <c r="Y3" s="32" t="s">
        <v>229</v>
      </c>
      <c r="Z3" s="142" t="s">
        <v>230</v>
      </c>
      <c r="AA3" s="142" t="s">
        <v>231</v>
      </c>
      <c r="AB3" s="142" t="s">
        <v>232</v>
      </c>
      <c r="AC3" s="142" t="s">
        <v>233</v>
      </c>
      <c r="AD3" s="142" t="s">
        <v>234</v>
      </c>
      <c r="AE3" s="142" t="s">
        <v>235</v>
      </c>
    </row>
    <row r="4" spans="1:31" s="4" customFormat="1" ht="12.75">
      <c r="A4" s="187" t="s">
        <v>251</v>
      </c>
      <c r="B4" s="187" t="s">
        <v>367</v>
      </c>
      <c r="C4" s="187" t="s">
        <v>3</v>
      </c>
      <c r="D4" s="187" t="s">
        <v>372</v>
      </c>
      <c r="E4" s="187" t="s">
        <v>379</v>
      </c>
      <c r="F4" s="73">
        <v>6.817185812960283</v>
      </c>
      <c r="G4" s="73">
        <v>6.762496518238888</v>
      </c>
      <c r="H4" s="73">
        <v>26.859030233058768</v>
      </c>
      <c r="I4" s="188">
        <v>0.16858068372299528</v>
      </c>
      <c r="J4" s="188">
        <v>0.1672282842212927</v>
      </c>
      <c r="K4" s="189">
        <v>0.664191032055712</v>
      </c>
      <c r="L4" s="4">
        <v>0</v>
      </c>
      <c r="M4" s="4">
        <v>76</v>
      </c>
      <c r="N4" s="4">
        <v>143</v>
      </c>
      <c r="O4" s="73">
        <v>31.259995295490512</v>
      </c>
      <c r="P4" s="73">
        <v>4.0357305381743815</v>
      </c>
      <c r="Q4" s="73">
        <v>-43.948786947383155</v>
      </c>
      <c r="R4" s="73">
        <v>44.13369455555731</v>
      </c>
      <c r="S4" s="73">
        <v>275.24664434560077</v>
      </c>
      <c r="T4" s="73">
        <v>-6.052982507456136</v>
      </c>
      <c r="U4" s="73">
        <v>1.1301618017985904</v>
      </c>
      <c r="V4" s="73">
        <v>2.433315251916511</v>
      </c>
      <c r="W4" s="73">
        <v>6.620942987900146</v>
      </c>
      <c r="X4" s="73">
        <v>-2.298053843775648</v>
      </c>
      <c r="Y4" s="73">
        <v>1.3846433997828171</v>
      </c>
      <c r="Z4" s="4">
        <v>2</v>
      </c>
      <c r="AA4" s="4">
        <v>1</v>
      </c>
      <c r="AB4" s="73">
        <v>4.432483226782466</v>
      </c>
      <c r="AC4" s="73">
        <v>-4.233874739758412</v>
      </c>
      <c r="AD4" s="73">
        <v>-0.972852341915225</v>
      </c>
      <c r="AE4" s="73">
        <v>-0.8802105228714373</v>
      </c>
    </row>
    <row r="5" spans="1:31" s="6" customFormat="1" ht="25.5" customHeight="1">
      <c r="A5" s="190"/>
      <c r="B5" s="190"/>
      <c r="C5" s="190" t="s">
        <v>3</v>
      </c>
      <c r="D5" s="190" t="s">
        <v>381</v>
      </c>
      <c r="E5" s="193" t="s">
        <v>382</v>
      </c>
      <c r="F5" s="192">
        <v>6.818</v>
      </c>
      <c r="G5" s="192">
        <v>6.77</v>
      </c>
      <c r="H5" s="192">
        <v>26.84</v>
      </c>
      <c r="I5" s="191">
        <v>0.169</v>
      </c>
      <c r="J5" s="191">
        <v>0.167</v>
      </c>
      <c r="K5" s="191"/>
      <c r="O5" s="192"/>
      <c r="P5" s="192"/>
      <c r="Q5" s="192"/>
      <c r="R5" s="192"/>
      <c r="S5" s="192"/>
      <c r="T5" s="192"/>
      <c r="U5" s="192"/>
      <c r="V5" s="192"/>
      <c r="W5" s="192"/>
      <c r="X5" s="192"/>
      <c r="Y5" s="192"/>
      <c r="AB5" s="192"/>
      <c r="AC5" s="192"/>
      <c r="AD5" s="192"/>
      <c r="AE5" s="192"/>
    </row>
    <row r="6" spans="3:19" ht="12.75">
      <c r="C6" t="s">
        <v>378</v>
      </c>
      <c r="D6" t="s">
        <v>374</v>
      </c>
      <c r="E6" t="s">
        <v>380</v>
      </c>
      <c r="F6" s="64"/>
      <c r="G6" s="64"/>
      <c r="H6" s="64"/>
      <c r="I6" s="67">
        <v>0.1686</v>
      </c>
      <c r="J6" s="67">
        <v>0.1672</v>
      </c>
      <c r="L6">
        <v>0</v>
      </c>
      <c r="M6">
        <v>76</v>
      </c>
      <c r="N6">
        <v>143</v>
      </c>
      <c r="O6">
        <v>31.26</v>
      </c>
      <c r="P6">
        <v>4.04</v>
      </c>
      <c r="Q6">
        <v>-43.95</v>
      </c>
      <c r="R6">
        <v>44.13</v>
      </c>
      <c r="S6">
        <v>275.25</v>
      </c>
    </row>
    <row r="7" spans="3:19" ht="27" customHeight="1">
      <c r="C7" t="s">
        <v>378</v>
      </c>
      <c r="D7" t="s">
        <v>373</v>
      </c>
      <c r="E7" s="194" t="s">
        <v>399</v>
      </c>
      <c r="F7" s="64"/>
      <c r="G7" s="64"/>
      <c r="H7" s="64"/>
      <c r="I7" s="67">
        <v>0.1685</v>
      </c>
      <c r="J7" s="67">
        <v>0.1672</v>
      </c>
      <c r="L7" s="27">
        <v>0</v>
      </c>
      <c r="M7" s="27">
        <v>69</v>
      </c>
      <c r="N7" s="27">
        <v>133</v>
      </c>
      <c r="O7">
        <v>31.26</v>
      </c>
      <c r="P7" s="15">
        <v>4.0358</v>
      </c>
      <c r="Q7">
        <v>-43.94</v>
      </c>
      <c r="R7" s="15">
        <v>44.133</v>
      </c>
      <c r="S7">
        <v>275.24</v>
      </c>
    </row>
    <row r="8" spans="3:28" ht="26.25" customHeight="1">
      <c r="C8" t="s">
        <v>386</v>
      </c>
      <c r="D8" t="s">
        <v>387</v>
      </c>
      <c r="E8" s="194" t="s">
        <v>400</v>
      </c>
      <c r="W8" s="15">
        <v>6.621</v>
      </c>
      <c r="AB8" s="26">
        <v>4.461</v>
      </c>
    </row>
  </sheetData>
  <mergeCells count="7">
    <mergeCell ref="O2:S2"/>
    <mergeCell ref="T2:Y2"/>
    <mergeCell ref="Z2:AE2"/>
    <mergeCell ref="F1:K1"/>
    <mergeCell ref="F2:H2"/>
    <mergeCell ref="I2:K2"/>
    <mergeCell ref="L2:N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P539"/>
  <sheetViews>
    <sheetView zoomScale="75" zoomScaleNormal="75" workbookViewId="0" topLeftCell="A1">
      <selection activeCell="Q80" sqref="Q80"/>
    </sheetView>
  </sheetViews>
  <sheetFormatPr defaultColWidth="9.140625" defaultRowHeight="12.75"/>
  <cols>
    <col min="1" max="1" width="11.28125" style="11" customWidth="1"/>
    <col min="2" max="4" width="8.8515625" style="1" hidden="1" customWidth="1"/>
    <col min="5" max="5" width="8.8515625" style="0" hidden="1" customWidth="1"/>
    <col min="6" max="6" width="14.7109375" style="0" customWidth="1"/>
    <col min="7" max="7" width="14.7109375" style="0" hidden="1" customWidth="1"/>
    <col min="8" max="10" width="8.7109375" style="1" hidden="1" customWidth="1"/>
    <col min="11" max="11" width="5.28125" style="1" customWidth="1"/>
    <col min="12" max="12" width="4.8515625" style="0" customWidth="1"/>
    <col min="13" max="13" width="6.7109375" style="0" customWidth="1"/>
    <col min="14" max="14" width="4.28125" style="0" customWidth="1"/>
    <col min="15" max="15" width="7.421875" style="0" customWidth="1"/>
    <col min="16" max="16" width="10.140625" style="0" customWidth="1"/>
  </cols>
  <sheetData>
    <row r="1" spans="1:16" ht="12.75">
      <c r="A1" s="52" t="s">
        <v>36</v>
      </c>
      <c r="B1" s="53"/>
      <c r="C1" s="53"/>
      <c r="D1" s="53"/>
      <c r="E1" s="51"/>
      <c r="F1" s="51"/>
      <c r="G1" s="51"/>
      <c r="H1" s="53"/>
      <c r="I1" s="53"/>
      <c r="J1" s="53"/>
      <c r="K1" s="53"/>
      <c r="L1" s="51"/>
      <c r="M1" s="51"/>
      <c r="N1" s="51"/>
      <c r="O1" s="51"/>
      <c r="P1" s="51"/>
    </row>
    <row r="2" spans="1:16" ht="12.75">
      <c r="A2" s="24" t="s">
        <v>23</v>
      </c>
      <c r="B2" s="25"/>
      <c r="C2" s="25"/>
      <c r="F2" s="37"/>
      <c r="G2" s="37"/>
      <c r="H2" s="25"/>
      <c r="I2" s="25"/>
      <c r="J2" s="25"/>
      <c r="K2" s="25"/>
      <c r="L2" s="37"/>
      <c r="M2" s="37"/>
      <c r="N2" s="37"/>
      <c r="O2" s="37"/>
      <c r="P2" s="37"/>
    </row>
    <row r="3" spans="1:16" ht="12.75">
      <c r="A3" s="39" t="s">
        <v>29</v>
      </c>
      <c r="B3" s="40"/>
      <c r="C3" s="40"/>
      <c r="D3" s="40"/>
      <c r="E3" s="5"/>
      <c r="F3" s="5"/>
      <c r="G3" s="5"/>
      <c r="H3" s="40"/>
      <c r="I3" s="40"/>
      <c r="J3" s="40"/>
      <c r="K3" s="40"/>
      <c r="L3" s="5"/>
      <c r="M3" s="5"/>
      <c r="N3" s="5"/>
      <c r="O3" s="5"/>
      <c r="P3" s="5"/>
    </row>
    <row r="4" spans="1:16" ht="12.75">
      <c r="A4" s="80" t="s">
        <v>30</v>
      </c>
      <c r="B4" s="80"/>
      <c r="C4" s="80"/>
      <c r="D4" s="80"/>
      <c r="E4" s="80"/>
      <c r="F4" s="80"/>
      <c r="G4" s="80"/>
      <c r="H4" s="40"/>
      <c r="I4" s="40"/>
      <c r="J4" s="40"/>
      <c r="K4" s="40"/>
      <c r="L4" s="5"/>
      <c r="M4" s="5"/>
      <c r="N4" s="5"/>
      <c r="O4" s="5"/>
      <c r="P4" s="5"/>
    </row>
    <row r="5" spans="1:16" ht="12.75">
      <c r="A5" s="23"/>
      <c r="B5" s="38"/>
      <c r="C5" s="38"/>
      <c r="D5" s="38"/>
      <c r="E5" s="7"/>
      <c r="F5" s="7"/>
      <c r="G5" s="7"/>
      <c r="H5" s="38"/>
      <c r="I5" s="38"/>
      <c r="J5" s="38"/>
      <c r="K5" s="38"/>
      <c r="L5" s="7"/>
      <c r="M5" s="7"/>
      <c r="N5" s="7"/>
      <c r="O5" s="7"/>
      <c r="P5" s="7"/>
    </row>
    <row r="6" spans="1:16" s="3" customFormat="1" ht="21.75">
      <c r="A6" s="49" t="s">
        <v>27</v>
      </c>
      <c r="B6" s="2"/>
      <c r="C6" s="2"/>
      <c r="D6" s="2"/>
      <c r="E6" s="2" t="s">
        <v>18</v>
      </c>
      <c r="F6" s="48" t="s">
        <v>28</v>
      </c>
      <c r="G6" s="12" t="s">
        <v>19</v>
      </c>
      <c r="H6" s="12" t="s">
        <v>15</v>
      </c>
      <c r="I6" s="12" t="s">
        <v>16</v>
      </c>
      <c r="J6" s="12" t="s">
        <v>17</v>
      </c>
      <c r="K6" s="12"/>
      <c r="L6" s="17" t="s">
        <v>26</v>
      </c>
      <c r="M6" s="5"/>
      <c r="N6" s="5"/>
      <c r="O6" s="5"/>
      <c r="P6" s="5"/>
    </row>
    <row r="7" spans="1:16" s="9" customFormat="1" ht="12.75" hidden="1">
      <c r="A7" s="22">
        <v>300</v>
      </c>
      <c r="B7" s="20"/>
      <c r="C7" s="20"/>
      <c r="D7" s="20"/>
      <c r="E7">
        <v>0.0341</v>
      </c>
      <c r="F7" s="20"/>
      <c r="G7" s="20"/>
      <c r="H7" s="12"/>
      <c r="I7" s="12"/>
      <c r="J7" s="12"/>
      <c r="K7" s="12"/>
      <c r="L7" s="21"/>
      <c r="M7" s="7"/>
      <c r="N7" s="7"/>
      <c r="O7" s="7"/>
      <c r="P7" s="7"/>
    </row>
    <row r="8" spans="1:16" s="9" customFormat="1" ht="12.75" hidden="1">
      <c r="A8" s="22">
        <v>301</v>
      </c>
      <c r="B8" s="20"/>
      <c r="C8" s="20"/>
      <c r="D8" s="20"/>
      <c r="E8">
        <v>0.36014</v>
      </c>
      <c r="F8" s="20"/>
      <c r="G8" s="20"/>
      <c r="H8" s="12"/>
      <c r="I8" s="12"/>
      <c r="J8" s="12"/>
      <c r="K8" s="12"/>
      <c r="L8" s="21"/>
      <c r="M8" s="7"/>
      <c r="N8" s="7"/>
      <c r="O8" s="7"/>
      <c r="P8" s="7"/>
    </row>
    <row r="9" spans="1:16" s="9" customFormat="1" ht="12.75" hidden="1">
      <c r="A9" s="22">
        <v>302</v>
      </c>
      <c r="B9" s="20"/>
      <c r="C9" s="20"/>
      <c r="D9" s="20"/>
      <c r="E9">
        <v>0.68618</v>
      </c>
      <c r="F9" s="20"/>
      <c r="G9" s="20"/>
      <c r="H9" s="12"/>
      <c r="I9" s="12"/>
      <c r="J9" s="12"/>
      <c r="K9" s="12"/>
      <c r="L9" s="21"/>
      <c r="M9" s="7"/>
      <c r="N9" s="7"/>
      <c r="O9" s="7"/>
      <c r="P9" s="7"/>
    </row>
    <row r="10" spans="1:16" s="9" customFormat="1" ht="12.75" hidden="1">
      <c r="A10" s="22">
        <v>303</v>
      </c>
      <c r="B10" s="20"/>
      <c r="C10" s="20"/>
      <c r="D10" s="20"/>
      <c r="E10">
        <v>1.01222</v>
      </c>
      <c r="F10" s="20"/>
      <c r="G10" s="20"/>
      <c r="H10" s="12"/>
      <c r="I10" s="12"/>
      <c r="J10" s="12"/>
      <c r="K10" s="12"/>
      <c r="L10" s="21"/>
      <c r="M10" s="7"/>
      <c r="N10" s="7"/>
      <c r="O10" s="7"/>
      <c r="P10" s="7"/>
    </row>
    <row r="11" spans="1:16" s="9" customFormat="1" ht="12.75" hidden="1">
      <c r="A11" s="22">
        <v>304</v>
      </c>
      <c r="B11" s="20"/>
      <c r="C11" s="20"/>
      <c r="D11" s="20"/>
      <c r="E11">
        <v>1.33826</v>
      </c>
      <c r="F11" s="20"/>
      <c r="G11" s="20"/>
      <c r="H11" s="12"/>
      <c r="I11" s="12"/>
      <c r="J11" s="12"/>
      <c r="K11" s="12"/>
      <c r="L11" s="21"/>
      <c r="M11" s="7"/>
      <c r="N11" s="7"/>
      <c r="O11" s="7"/>
      <c r="P11" s="7"/>
    </row>
    <row r="12" spans="1:16" s="9" customFormat="1" ht="12.75" hidden="1">
      <c r="A12" s="22">
        <v>305</v>
      </c>
      <c r="B12" s="20"/>
      <c r="C12" s="20"/>
      <c r="D12" s="20"/>
      <c r="E12">
        <v>1.6643</v>
      </c>
      <c r="F12" s="20"/>
      <c r="G12" s="20"/>
      <c r="H12" s="12"/>
      <c r="I12" s="12"/>
      <c r="J12" s="12"/>
      <c r="K12" s="12"/>
      <c r="L12" s="21"/>
      <c r="M12" s="7"/>
      <c r="N12" s="7"/>
      <c r="O12" s="7"/>
      <c r="P12" s="7"/>
    </row>
    <row r="13" spans="1:16" s="9" customFormat="1" ht="12.75" hidden="1">
      <c r="A13" s="22">
        <v>306</v>
      </c>
      <c r="B13" s="20"/>
      <c r="C13" s="20"/>
      <c r="D13" s="20"/>
      <c r="E13">
        <v>1.99034</v>
      </c>
      <c r="F13" s="20"/>
      <c r="G13" s="20"/>
      <c r="H13" s="12"/>
      <c r="I13" s="12"/>
      <c r="J13" s="12"/>
      <c r="K13" s="12"/>
      <c r="L13" s="21"/>
      <c r="M13" s="7"/>
      <c r="N13" s="7"/>
      <c r="O13" s="7"/>
      <c r="P13" s="7"/>
    </row>
    <row r="14" spans="1:16" s="9" customFormat="1" ht="12.75" hidden="1">
      <c r="A14" s="22">
        <v>307</v>
      </c>
      <c r="B14" s="20"/>
      <c r="C14" s="20"/>
      <c r="D14" s="20"/>
      <c r="E14">
        <v>2.31638</v>
      </c>
      <c r="F14" s="20"/>
      <c r="G14" s="20"/>
      <c r="H14" s="12"/>
      <c r="I14" s="12"/>
      <c r="J14" s="12"/>
      <c r="K14" s="12"/>
      <c r="L14" s="21"/>
      <c r="M14" s="7"/>
      <c r="N14" s="7"/>
      <c r="O14" s="7"/>
      <c r="P14" s="7"/>
    </row>
    <row r="15" spans="1:16" s="9" customFormat="1" ht="12.75" hidden="1">
      <c r="A15" s="22">
        <v>308</v>
      </c>
      <c r="B15" s="20"/>
      <c r="C15" s="20"/>
      <c r="D15" s="20"/>
      <c r="E15">
        <v>2.64242</v>
      </c>
      <c r="F15" s="20"/>
      <c r="G15" s="20"/>
      <c r="H15" s="12"/>
      <c r="I15" s="12"/>
      <c r="J15" s="12"/>
      <c r="K15" s="12"/>
      <c r="L15" s="21"/>
      <c r="M15" s="7"/>
      <c r="N15" s="7"/>
      <c r="O15" s="7"/>
      <c r="P15" s="7"/>
    </row>
    <row r="16" spans="1:16" s="9" customFormat="1" ht="12.75" hidden="1">
      <c r="A16" s="22">
        <v>309</v>
      </c>
      <c r="B16" s="20"/>
      <c r="C16" s="20"/>
      <c r="D16" s="20"/>
      <c r="E16">
        <v>2.96846</v>
      </c>
      <c r="F16" s="20"/>
      <c r="G16" s="20"/>
      <c r="H16" s="12"/>
      <c r="I16" s="12"/>
      <c r="J16" s="12"/>
      <c r="K16" s="12"/>
      <c r="L16" s="21"/>
      <c r="M16" s="7"/>
      <c r="N16" s="7"/>
      <c r="O16" s="7"/>
      <c r="P16" s="7"/>
    </row>
    <row r="17" spans="1:16" s="9" customFormat="1" ht="12.75" hidden="1">
      <c r="A17" s="22">
        <v>310</v>
      </c>
      <c r="B17" s="20"/>
      <c r="C17" s="20"/>
      <c r="D17" s="20"/>
      <c r="E17">
        <v>3.2945</v>
      </c>
      <c r="F17" s="20"/>
      <c r="G17" s="20"/>
      <c r="H17" s="12"/>
      <c r="I17" s="12"/>
      <c r="J17" s="12"/>
      <c r="K17" s="12"/>
      <c r="L17" s="21"/>
      <c r="M17" s="7"/>
      <c r="N17" s="7"/>
      <c r="O17" s="7"/>
      <c r="P17" s="7"/>
    </row>
    <row r="18" spans="1:16" s="9" customFormat="1" ht="12.75" hidden="1">
      <c r="A18" s="22">
        <v>311</v>
      </c>
      <c r="B18" s="20"/>
      <c r="C18" s="20"/>
      <c r="D18" s="20"/>
      <c r="E18">
        <v>4.98865</v>
      </c>
      <c r="F18" s="20"/>
      <c r="G18" s="20"/>
      <c r="H18" s="12"/>
      <c r="I18" s="12"/>
      <c r="J18" s="12"/>
      <c r="K18" s="12"/>
      <c r="L18" s="21"/>
      <c r="M18" s="7"/>
      <c r="N18" s="7"/>
      <c r="O18" s="7"/>
      <c r="P18" s="7"/>
    </row>
    <row r="19" spans="1:16" s="9" customFormat="1" ht="12.75" hidden="1">
      <c r="A19" s="22">
        <v>312</v>
      </c>
      <c r="B19" s="20"/>
      <c r="C19" s="20"/>
      <c r="D19" s="20"/>
      <c r="E19">
        <v>6.6828</v>
      </c>
      <c r="F19" s="20"/>
      <c r="G19" s="20"/>
      <c r="H19" s="12"/>
      <c r="I19" s="12"/>
      <c r="J19" s="12"/>
      <c r="K19" s="12"/>
      <c r="L19" s="21"/>
      <c r="M19" s="7"/>
      <c r="N19" s="7"/>
      <c r="O19" s="7"/>
      <c r="P19" s="7"/>
    </row>
    <row r="20" spans="1:16" s="9" customFormat="1" ht="12.75" hidden="1">
      <c r="A20" s="22">
        <v>313</v>
      </c>
      <c r="B20" s="20"/>
      <c r="C20" s="20"/>
      <c r="D20" s="20"/>
      <c r="E20">
        <v>8.37695</v>
      </c>
      <c r="F20" s="20"/>
      <c r="G20" s="20"/>
      <c r="H20" s="12"/>
      <c r="I20" s="12"/>
      <c r="J20" s="12"/>
      <c r="K20" s="12"/>
      <c r="L20" s="21"/>
      <c r="M20" s="7"/>
      <c r="N20" s="7"/>
      <c r="O20" s="7"/>
      <c r="P20" s="7"/>
    </row>
    <row r="21" spans="1:16" s="9" customFormat="1" ht="12.75" hidden="1">
      <c r="A21" s="22">
        <v>314</v>
      </c>
      <c r="B21" s="20"/>
      <c r="C21" s="20"/>
      <c r="D21" s="20"/>
      <c r="E21">
        <v>10.0711</v>
      </c>
      <c r="F21" s="20"/>
      <c r="G21" s="20"/>
      <c r="H21" s="12"/>
      <c r="I21" s="12"/>
      <c r="J21" s="12"/>
      <c r="K21" s="12"/>
      <c r="L21" s="21"/>
      <c r="M21" s="7"/>
      <c r="N21" s="7"/>
      <c r="O21" s="7"/>
      <c r="P21" s="7"/>
    </row>
    <row r="22" spans="1:16" s="9" customFormat="1" ht="12.75" hidden="1">
      <c r="A22" s="22">
        <v>315</v>
      </c>
      <c r="B22" s="20"/>
      <c r="C22" s="20"/>
      <c r="D22" s="20"/>
      <c r="E22">
        <v>11.7652</v>
      </c>
      <c r="F22" s="20"/>
      <c r="G22" s="20"/>
      <c r="H22" s="12"/>
      <c r="I22" s="12"/>
      <c r="J22" s="12"/>
      <c r="K22" s="12"/>
      <c r="L22" s="21"/>
      <c r="M22" s="7"/>
      <c r="N22" s="7"/>
      <c r="O22" s="7"/>
      <c r="P22" s="7"/>
    </row>
    <row r="23" spans="1:16" s="9" customFormat="1" ht="12.75" hidden="1">
      <c r="A23" s="22">
        <v>316</v>
      </c>
      <c r="B23" s="20"/>
      <c r="C23" s="20"/>
      <c r="D23" s="20"/>
      <c r="E23">
        <v>13.4594</v>
      </c>
      <c r="F23" s="20"/>
      <c r="G23" s="20"/>
      <c r="H23" s="12"/>
      <c r="I23" s="12"/>
      <c r="J23" s="12"/>
      <c r="K23" s="12"/>
      <c r="L23" s="21"/>
      <c r="M23" s="7"/>
      <c r="N23" s="7"/>
      <c r="O23" s="7"/>
      <c r="P23" s="7"/>
    </row>
    <row r="24" spans="1:16" s="9" customFormat="1" ht="12.75" hidden="1">
      <c r="A24" s="22">
        <v>317</v>
      </c>
      <c r="B24" s="20"/>
      <c r="C24" s="20"/>
      <c r="D24" s="20"/>
      <c r="E24">
        <v>15.1535</v>
      </c>
      <c r="F24" s="20"/>
      <c r="G24" s="20"/>
      <c r="H24" s="12"/>
      <c r="I24" s="12"/>
      <c r="J24" s="12"/>
      <c r="K24" s="12"/>
      <c r="L24" s="21"/>
      <c r="M24" s="7"/>
      <c r="N24" s="7"/>
      <c r="O24" s="7"/>
      <c r="P24" s="7"/>
    </row>
    <row r="25" spans="1:16" s="9" customFormat="1" ht="12.75" hidden="1">
      <c r="A25" s="22">
        <v>318</v>
      </c>
      <c r="B25" s="20"/>
      <c r="C25" s="20"/>
      <c r="D25" s="20"/>
      <c r="E25">
        <v>16.8477</v>
      </c>
      <c r="F25" s="20"/>
      <c r="G25" s="20"/>
      <c r="H25" s="12"/>
      <c r="I25" s="12"/>
      <c r="J25" s="12"/>
      <c r="K25" s="12"/>
      <c r="L25" s="21"/>
      <c r="M25" s="7"/>
      <c r="N25" s="7"/>
      <c r="O25" s="7"/>
      <c r="P25" s="7"/>
    </row>
    <row r="26" spans="1:16" s="9" customFormat="1" ht="12.75" hidden="1">
      <c r="A26" s="22">
        <v>319</v>
      </c>
      <c r="B26" s="20"/>
      <c r="C26" s="20"/>
      <c r="D26" s="20"/>
      <c r="E26">
        <v>18.5418</v>
      </c>
      <c r="F26" s="20"/>
      <c r="G26" s="20"/>
      <c r="H26" s="12"/>
      <c r="I26" s="12"/>
      <c r="J26" s="12"/>
      <c r="K26" s="12"/>
      <c r="L26" s="21"/>
      <c r="M26" s="7"/>
      <c r="N26" s="7"/>
      <c r="O26" s="7"/>
      <c r="P26" s="7"/>
    </row>
    <row r="27" spans="1:16" s="9" customFormat="1" ht="12.75" hidden="1">
      <c r="A27" s="22">
        <v>320</v>
      </c>
      <c r="B27" s="20"/>
      <c r="C27" s="20"/>
      <c r="D27" s="20"/>
      <c r="E27">
        <v>20.236</v>
      </c>
      <c r="F27" s="20"/>
      <c r="G27" s="20"/>
      <c r="H27" s="12"/>
      <c r="I27" s="12"/>
      <c r="J27" s="12"/>
      <c r="K27" s="12"/>
      <c r="L27" s="21"/>
      <c r="M27" s="7"/>
      <c r="N27" s="7"/>
      <c r="O27" s="7"/>
      <c r="P27" s="7"/>
    </row>
    <row r="28" spans="1:16" s="9" customFormat="1" ht="12.75" hidden="1">
      <c r="A28" s="22">
        <v>321</v>
      </c>
      <c r="B28" s="20"/>
      <c r="C28" s="20"/>
      <c r="D28" s="20"/>
      <c r="E28">
        <v>21.9177</v>
      </c>
      <c r="F28" s="20"/>
      <c r="G28" s="20"/>
      <c r="H28" s="12"/>
      <c r="I28" s="12"/>
      <c r="J28" s="12"/>
      <c r="K28" s="12"/>
      <c r="L28" s="21"/>
      <c r="M28" s="7"/>
      <c r="N28" s="7"/>
      <c r="O28" s="7"/>
      <c r="P28" s="7"/>
    </row>
    <row r="29" spans="1:16" s="9" customFormat="1" ht="12.75" hidden="1">
      <c r="A29" s="22">
        <v>322</v>
      </c>
      <c r="B29" s="20"/>
      <c r="C29" s="20"/>
      <c r="D29" s="20"/>
      <c r="E29">
        <v>23.5995</v>
      </c>
      <c r="F29" s="20"/>
      <c r="G29" s="20"/>
      <c r="H29" s="12"/>
      <c r="I29" s="12"/>
      <c r="J29" s="12"/>
      <c r="K29" s="12"/>
      <c r="L29" s="21"/>
      <c r="M29" s="7"/>
      <c r="N29" s="7"/>
      <c r="O29" s="7"/>
      <c r="P29" s="7"/>
    </row>
    <row r="30" spans="1:16" s="9" customFormat="1" ht="12.75" hidden="1">
      <c r="A30" s="22">
        <v>323</v>
      </c>
      <c r="B30" s="20"/>
      <c r="C30" s="20"/>
      <c r="D30" s="20"/>
      <c r="E30">
        <v>25.2812</v>
      </c>
      <c r="F30" s="20"/>
      <c r="G30" s="20"/>
      <c r="H30" s="12"/>
      <c r="I30" s="12"/>
      <c r="J30" s="12"/>
      <c r="K30" s="12"/>
      <c r="L30" s="21"/>
      <c r="M30" s="7"/>
      <c r="N30" s="7"/>
      <c r="O30" s="7"/>
      <c r="P30" s="7"/>
    </row>
    <row r="31" spans="1:16" s="9" customFormat="1" ht="12.75" hidden="1">
      <c r="A31" s="22">
        <v>324</v>
      </c>
      <c r="B31" s="20"/>
      <c r="C31" s="20"/>
      <c r="D31" s="20"/>
      <c r="E31">
        <v>26.963</v>
      </c>
      <c r="F31" s="20"/>
      <c r="G31" s="20"/>
      <c r="H31" s="12"/>
      <c r="I31" s="12"/>
      <c r="J31" s="12"/>
      <c r="K31" s="12"/>
      <c r="L31" s="21"/>
      <c r="M31" s="7"/>
      <c r="N31" s="7"/>
      <c r="O31" s="7"/>
      <c r="P31" s="7"/>
    </row>
    <row r="32" spans="1:16" s="9" customFormat="1" ht="12.75" hidden="1">
      <c r="A32" s="22">
        <v>325</v>
      </c>
      <c r="B32" s="20"/>
      <c r="C32" s="20"/>
      <c r="D32" s="20"/>
      <c r="E32">
        <v>28.6447</v>
      </c>
      <c r="F32" s="20"/>
      <c r="G32" s="20"/>
      <c r="H32" s="12"/>
      <c r="I32" s="12"/>
      <c r="J32" s="12"/>
      <c r="K32" s="12"/>
      <c r="L32" s="21"/>
      <c r="M32" s="7"/>
      <c r="N32" s="7"/>
      <c r="O32" s="7"/>
      <c r="P32" s="7"/>
    </row>
    <row r="33" spans="1:16" s="9" customFormat="1" ht="12.75" hidden="1">
      <c r="A33" s="22">
        <v>326</v>
      </c>
      <c r="B33" s="20"/>
      <c r="C33" s="20"/>
      <c r="D33" s="20"/>
      <c r="E33">
        <v>30.3265</v>
      </c>
      <c r="F33" s="20"/>
      <c r="G33" s="20"/>
      <c r="H33" s="12"/>
      <c r="I33" s="12"/>
      <c r="J33" s="12"/>
      <c r="K33" s="12"/>
      <c r="L33" s="21"/>
      <c r="M33" s="7"/>
      <c r="N33" s="7"/>
      <c r="O33" s="7"/>
      <c r="P33" s="7"/>
    </row>
    <row r="34" spans="1:16" s="9" customFormat="1" ht="12.75" hidden="1">
      <c r="A34" s="22">
        <v>327</v>
      </c>
      <c r="B34" s="20"/>
      <c r="C34" s="20"/>
      <c r="D34" s="20"/>
      <c r="E34">
        <v>32.0082</v>
      </c>
      <c r="F34" s="20"/>
      <c r="G34" s="20"/>
      <c r="H34" s="12"/>
      <c r="I34" s="12"/>
      <c r="J34" s="12"/>
      <c r="K34" s="12"/>
      <c r="L34" s="21"/>
      <c r="M34" s="7"/>
      <c r="N34" s="7"/>
      <c r="O34" s="7"/>
      <c r="P34" s="7"/>
    </row>
    <row r="35" spans="1:16" s="9" customFormat="1" ht="12.75" hidden="1">
      <c r="A35" s="22">
        <v>328</v>
      </c>
      <c r="B35" s="20"/>
      <c r="C35" s="20"/>
      <c r="D35" s="20"/>
      <c r="E35">
        <v>33.69</v>
      </c>
      <c r="F35" s="20"/>
      <c r="G35" s="20"/>
      <c r="H35" s="12"/>
      <c r="I35" s="12"/>
      <c r="J35" s="12"/>
      <c r="K35" s="12"/>
      <c r="L35" s="21"/>
      <c r="M35" s="7"/>
      <c r="N35" s="7"/>
      <c r="O35" s="7"/>
      <c r="P35" s="7"/>
    </row>
    <row r="36" spans="1:16" s="9" customFormat="1" ht="12.75" hidden="1">
      <c r="A36" s="22">
        <v>329</v>
      </c>
      <c r="B36" s="20"/>
      <c r="C36" s="20"/>
      <c r="D36" s="20"/>
      <c r="E36">
        <v>35.3717</v>
      </c>
      <c r="F36" s="20"/>
      <c r="G36" s="20"/>
      <c r="H36" s="12"/>
      <c r="I36" s="12"/>
      <c r="J36" s="12"/>
      <c r="K36" s="12"/>
      <c r="L36" s="21"/>
      <c r="M36" s="7"/>
      <c r="N36" s="7"/>
      <c r="O36" s="7"/>
      <c r="P36" s="7"/>
    </row>
    <row r="37" spans="1:16" s="9" customFormat="1" ht="12.75" hidden="1">
      <c r="A37" s="22">
        <v>330</v>
      </c>
      <c r="B37" s="20"/>
      <c r="C37" s="20"/>
      <c r="D37" s="20"/>
      <c r="E37">
        <v>37.0535</v>
      </c>
      <c r="F37" s="20"/>
      <c r="G37" s="20"/>
      <c r="H37" s="12"/>
      <c r="I37" s="12"/>
      <c r="J37" s="12"/>
      <c r="K37" s="12"/>
      <c r="L37" s="21"/>
      <c r="M37" s="7"/>
      <c r="N37" s="7"/>
      <c r="O37" s="7"/>
      <c r="P37" s="7"/>
    </row>
    <row r="38" spans="1:16" s="9" customFormat="1" ht="12.75" hidden="1">
      <c r="A38" s="22">
        <v>331</v>
      </c>
      <c r="B38" s="20"/>
      <c r="C38" s="20"/>
      <c r="D38" s="20"/>
      <c r="E38">
        <v>37.343</v>
      </c>
      <c r="F38" s="20"/>
      <c r="G38" s="20"/>
      <c r="H38" s="12"/>
      <c r="I38" s="12"/>
      <c r="J38" s="12"/>
      <c r="K38" s="12"/>
      <c r="L38" s="21"/>
      <c r="M38" s="7"/>
      <c r="N38" s="7"/>
      <c r="O38" s="7"/>
      <c r="P38" s="7"/>
    </row>
    <row r="39" spans="1:16" s="9" customFormat="1" ht="12.75" hidden="1">
      <c r="A39" s="22">
        <v>332</v>
      </c>
      <c r="B39" s="20"/>
      <c r="C39" s="20"/>
      <c r="D39" s="20"/>
      <c r="E39">
        <v>37.6326</v>
      </c>
      <c r="F39" s="20"/>
      <c r="G39" s="20"/>
      <c r="H39" s="12"/>
      <c r="I39" s="12"/>
      <c r="J39" s="12"/>
      <c r="K39" s="12"/>
      <c r="L39" s="21"/>
      <c r="M39" s="7"/>
      <c r="N39" s="7"/>
      <c r="O39" s="7"/>
      <c r="P39" s="7"/>
    </row>
    <row r="40" spans="1:16" s="9" customFormat="1" ht="12.75" hidden="1">
      <c r="A40" s="22">
        <v>333</v>
      </c>
      <c r="B40" s="20"/>
      <c r="C40" s="20"/>
      <c r="D40" s="20"/>
      <c r="E40">
        <v>37.9221</v>
      </c>
      <c r="F40" s="20"/>
      <c r="G40" s="20"/>
      <c r="H40" s="12"/>
      <c r="I40" s="12"/>
      <c r="J40" s="12"/>
      <c r="K40" s="12"/>
      <c r="L40" s="21"/>
      <c r="M40" s="7"/>
      <c r="N40" s="7"/>
      <c r="O40" s="7"/>
      <c r="P40" s="7"/>
    </row>
    <row r="41" spans="1:16" s="9" customFormat="1" ht="12.75" hidden="1">
      <c r="A41" s="22">
        <v>334</v>
      </c>
      <c r="B41" s="20"/>
      <c r="C41" s="20"/>
      <c r="D41" s="20"/>
      <c r="E41">
        <v>38.2116</v>
      </c>
      <c r="F41" s="20"/>
      <c r="G41" s="20"/>
      <c r="H41" s="12"/>
      <c r="I41" s="12"/>
      <c r="J41" s="12"/>
      <c r="K41" s="12"/>
      <c r="L41" s="21"/>
      <c r="M41" s="7"/>
      <c r="N41" s="7"/>
      <c r="O41" s="7"/>
      <c r="P41" s="7"/>
    </row>
    <row r="42" spans="1:16" s="9" customFormat="1" ht="12.75" hidden="1">
      <c r="A42" s="22">
        <v>335</v>
      </c>
      <c r="B42" s="20"/>
      <c r="C42" s="20"/>
      <c r="D42" s="20"/>
      <c r="E42">
        <v>38.5011</v>
      </c>
      <c r="F42" s="20"/>
      <c r="G42" s="20"/>
      <c r="H42" s="12"/>
      <c r="I42" s="12"/>
      <c r="J42" s="12"/>
      <c r="K42" s="12"/>
      <c r="L42" s="21"/>
      <c r="M42" s="7"/>
      <c r="N42" s="7"/>
      <c r="O42" s="7"/>
      <c r="P42" s="7"/>
    </row>
    <row r="43" spans="1:16" s="9" customFormat="1" ht="12.75" hidden="1">
      <c r="A43" s="22">
        <v>336</v>
      </c>
      <c r="B43" s="20"/>
      <c r="C43" s="20"/>
      <c r="D43" s="20"/>
      <c r="E43">
        <v>38.7907</v>
      </c>
      <c r="F43" s="20"/>
      <c r="G43" s="20"/>
      <c r="H43" s="12"/>
      <c r="I43" s="12"/>
      <c r="J43" s="12"/>
      <c r="K43" s="12"/>
      <c r="L43" s="21"/>
      <c r="M43" s="7"/>
      <c r="N43" s="7"/>
      <c r="O43" s="7"/>
      <c r="P43" s="7"/>
    </row>
    <row r="44" spans="1:16" s="9" customFormat="1" ht="12.75" hidden="1">
      <c r="A44" s="22">
        <v>336</v>
      </c>
      <c r="B44" s="20"/>
      <c r="C44" s="20"/>
      <c r="D44" s="20"/>
      <c r="E44">
        <v>39.0802</v>
      </c>
      <c r="F44" s="20"/>
      <c r="G44" s="20"/>
      <c r="H44" s="12"/>
      <c r="I44" s="12"/>
      <c r="J44" s="12"/>
      <c r="K44" s="12"/>
      <c r="L44" s="21"/>
      <c r="M44" s="7"/>
      <c r="N44" s="7"/>
      <c r="O44" s="7"/>
      <c r="P44" s="7"/>
    </row>
    <row r="45" spans="1:16" s="9" customFormat="1" ht="12.75" hidden="1">
      <c r="A45" s="22">
        <v>338</v>
      </c>
      <c r="B45" s="20"/>
      <c r="C45" s="20"/>
      <c r="D45" s="20"/>
      <c r="E45">
        <v>39.3697</v>
      </c>
      <c r="F45" s="20"/>
      <c r="G45" s="20"/>
      <c r="H45" s="12"/>
      <c r="I45" s="12"/>
      <c r="J45" s="12"/>
      <c r="K45" s="12"/>
      <c r="L45" s="21"/>
      <c r="M45" s="7"/>
      <c r="N45" s="7"/>
      <c r="O45" s="7"/>
      <c r="P45" s="7"/>
    </row>
    <row r="46" spans="1:16" s="9" customFormat="1" ht="12.75" hidden="1">
      <c r="A46" s="22">
        <v>339</v>
      </c>
      <c r="B46" s="20"/>
      <c r="C46" s="20"/>
      <c r="D46" s="20"/>
      <c r="E46">
        <v>39.6593</v>
      </c>
      <c r="F46" s="20"/>
      <c r="G46" s="20"/>
      <c r="H46" s="12"/>
      <c r="I46" s="12"/>
      <c r="J46" s="12"/>
      <c r="K46" s="12"/>
      <c r="L46" s="21"/>
      <c r="M46" s="7"/>
      <c r="N46" s="7"/>
      <c r="O46" s="7"/>
      <c r="P46" s="7"/>
    </row>
    <row r="47" spans="1:16" s="9" customFormat="1" ht="12.75" hidden="1">
      <c r="A47" s="22">
        <v>340</v>
      </c>
      <c r="B47" s="20"/>
      <c r="C47" s="20"/>
      <c r="D47" s="20"/>
      <c r="E47">
        <v>39.9488</v>
      </c>
      <c r="F47" s="20"/>
      <c r="G47" s="20"/>
      <c r="H47" s="12"/>
      <c r="I47" s="12"/>
      <c r="J47" s="12"/>
      <c r="K47" s="12"/>
      <c r="L47" s="21"/>
      <c r="M47" s="7"/>
      <c r="N47" s="7"/>
      <c r="O47" s="7"/>
      <c r="P47" s="7"/>
    </row>
    <row r="48" spans="1:16" s="9" customFormat="1" ht="12.75" hidden="1">
      <c r="A48" s="22">
        <v>341</v>
      </c>
      <c r="B48" s="20"/>
      <c r="C48" s="20"/>
      <c r="D48" s="20"/>
      <c r="E48">
        <v>40.4451</v>
      </c>
      <c r="F48" s="20"/>
      <c r="G48" s="20"/>
      <c r="H48" s="12"/>
      <c r="I48" s="12"/>
      <c r="J48" s="12"/>
      <c r="K48" s="12"/>
      <c r="L48" s="21"/>
      <c r="M48" s="7"/>
      <c r="N48" s="7"/>
      <c r="O48" s="7"/>
      <c r="P48" s="7"/>
    </row>
    <row r="49" spans="1:16" s="9" customFormat="1" ht="12.75" hidden="1">
      <c r="A49" s="22">
        <v>342</v>
      </c>
      <c r="B49" s="20"/>
      <c r="C49" s="20"/>
      <c r="D49" s="20"/>
      <c r="E49">
        <v>40.9414</v>
      </c>
      <c r="F49" s="20"/>
      <c r="G49" s="20"/>
      <c r="H49" s="12"/>
      <c r="I49" s="12"/>
      <c r="J49" s="12"/>
      <c r="K49" s="12"/>
      <c r="L49" s="21"/>
      <c r="M49" s="7"/>
      <c r="N49" s="7"/>
      <c r="O49" s="7"/>
      <c r="P49" s="7"/>
    </row>
    <row r="50" spans="1:16" s="9" customFormat="1" ht="12.75" hidden="1">
      <c r="A50" s="22">
        <v>343</v>
      </c>
      <c r="B50" s="20"/>
      <c r="C50" s="20"/>
      <c r="D50" s="20"/>
      <c r="E50">
        <v>41.4377</v>
      </c>
      <c r="F50" s="20"/>
      <c r="G50" s="20"/>
      <c r="H50" s="12"/>
      <c r="I50" s="12"/>
      <c r="J50" s="12"/>
      <c r="K50" s="12"/>
      <c r="L50" s="21"/>
      <c r="M50" s="7"/>
      <c r="N50" s="7"/>
      <c r="O50" s="7"/>
      <c r="P50" s="7"/>
    </row>
    <row r="51" spans="1:16" s="9" customFormat="1" ht="12.75" hidden="1">
      <c r="A51" s="22">
        <v>344</v>
      </c>
      <c r="B51" s="20"/>
      <c r="C51" s="20"/>
      <c r="D51" s="20"/>
      <c r="E51">
        <v>41.934</v>
      </c>
      <c r="F51" s="20"/>
      <c r="G51" s="20"/>
      <c r="H51" s="12"/>
      <c r="I51" s="12"/>
      <c r="J51" s="12"/>
      <c r="K51" s="12"/>
      <c r="L51" s="21"/>
      <c r="M51" s="7"/>
      <c r="N51" s="7"/>
      <c r="O51" s="7"/>
      <c r="P51" s="7"/>
    </row>
    <row r="52" spans="1:16" s="9" customFormat="1" ht="12.75" hidden="1">
      <c r="A52" s="22">
        <v>345</v>
      </c>
      <c r="B52" s="20"/>
      <c r="C52" s="20"/>
      <c r="D52" s="20"/>
      <c r="E52">
        <v>42.4302</v>
      </c>
      <c r="F52" s="20"/>
      <c r="G52" s="20"/>
      <c r="H52" s="12"/>
      <c r="I52" s="12"/>
      <c r="J52" s="12"/>
      <c r="K52" s="12"/>
      <c r="L52" s="21"/>
      <c r="M52" s="7"/>
      <c r="N52" s="7"/>
      <c r="O52" s="7"/>
      <c r="P52" s="7"/>
    </row>
    <row r="53" spans="1:16" s="9" customFormat="1" ht="12.75" hidden="1">
      <c r="A53" s="22">
        <v>346</v>
      </c>
      <c r="B53" s="20"/>
      <c r="C53" s="20"/>
      <c r="D53" s="20"/>
      <c r="E53">
        <v>42.9265</v>
      </c>
      <c r="F53" s="20"/>
      <c r="G53" s="20"/>
      <c r="H53" s="12"/>
      <c r="I53" s="12"/>
      <c r="J53" s="12"/>
      <c r="K53" s="12"/>
      <c r="L53" s="21"/>
      <c r="M53" s="7"/>
      <c r="N53" s="7"/>
      <c r="O53" s="7"/>
      <c r="P53" s="7"/>
    </row>
    <row r="54" spans="1:16" s="9" customFormat="1" ht="12.75" hidden="1">
      <c r="A54" s="22">
        <v>347</v>
      </c>
      <c r="B54" s="20"/>
      <c r="C54" s="20"/>
      <c r="D54" s="20"/>
      <c r="E54">
        <v>43.4228</v>
      </c>
      <c r="F54" s="20"/>
      <c r="G54" s="20"/>
      <c r="H54" s="12"/>
      <c r="I54" s="12"/>
      <c r="J54" s="12"/>
      <c r="K54" s="12"/>
      <c r="L54" s="21"/>
      <c r="M54" s="7"/>
      <c r="N54" s="7"/>
      <c r="O54" s="7"/>
      <c r="P54" s="7"/>
    </row>
    <row r="55" spans="1:16" s="9" customFormat="1" ht="12.75" hidden="1">
      <c r="A55" s="22">
        <v>348</v>
      </c>
      <c r="B55" s="20"/>
      <c r="C55" s="20"/>
      <c r="D55" s="20"/>
      <c r="E55">
        <v>43.9191</v>
      </c>
      <c r="F55" s="20"/>
      <c r="G55" s="20"/>
      <c r="H55" s="12"/>
      <c r="I55" s="12"/>
      <c r="J55" s="12"/>
      <c r="K55" s="12"/>
      <c r="L55" s="21"/>
      <c r="M55" s="7"/>
      <c r="N55" s="7"/>
      <c r="O55" s="7"/>
      <c r="P55" s="7"/>
    </row>
    <row r="56" spans="1:16" s="9" customFormat="1" ht="12.75" hidden="1">
      <c r="A56" s="22">
        <v>349</v>
      </c>
      <c r="B56" s="20"/>
      <c r="C56" s="20"/>
      <c r="D56" s="20"/>
      <c r="E56">
        <v>44.4154</v>
      </c>
      <c r="F56" s="20"/>
      <c r="G56" s="20"/>
      <c r="H56" s="12"/>
      <c r="I56" s="12"/>
      <c r="J56" s="12"/>
      <c r="K56" s="12"/>
      <c r="L56" s="21"/>
      <c r="M56" s="7"/>
      <c r="N56" s="7"/>
      <c r="O56" s="7"/>
      <c r="P56" s="7"/>
    </row>
    <row r="57" spans="1:16" s="9" customFormat="1" ht="12.75" hidden="1">
      <c r="A57" s="22">
        <v>350</v>
      </c>
      <c r="B57" s="20"/>
      <c r="C57" s="20"/>
      <c r="D57" s="20"/>
      <c r="E57">
        <v>44.9117</v>
      </c>
      <c r="F57" s="20"/>
      <c r="G57" s="20"/>
      <c r="H57" s="12"/>
      <c r="I57" s="12"/>
      <c r="J57" s="12"/>
      <c r="K57" s="12"/>
      <c r="L57" s="21"/>
      <c r="M57" s="7"/>
      <c r="N57" s="7"/>
      <c r="O57" s="7"/>
      <c r="P57" s="7"/>
    </row>
    <row r="58" spans="1:16" s="9" customFormat="1" ht="12.75" hidden="1">
      <c r="A58" s="22">
        <v>351</v>
      </c>
      <c r="B58" s="20"/>
      <c r="C58" s="20"/>
      <c r="D58" s="20"/>
      <c r="E58">
        <v>45.0844</v>
      </c>
      <c r="F58" s="20"/>
      <c r="G58" s="20"/>
      <c r="H58" s="12"/>
      <c r="I58" s="12"/>
      <c r="J58" s="12"/>
      <c r="K58" s="12"/>
      <c r="L58" s="21"/>
      <c r="M58" s="7"/>
      <c r="N58" s="7"/>
      <c r="O58" s="7"/>
      <c r="P58" s="7"/>
    </row>
    <row r="59" spans="1:16" s="9" customFormat="1" ht="12.75" hidden="1">
      <c r="A59" s="22">
        <v>352</v>
      </c>
      <c r="B59" s="20"/>
      <c r="C59" s="20"/>
      <c r="D59" s="20"/>
      <c r="E59">
        <v>45.257</v>
      </c>
      <c r="F59" s="20"/>
      <c r="G59" s="20"/>
      <c r="H59" s="12"/>
      <c r="I59" s="12"/>
      <c r="J59" s="12"/>
      <c r="K59" s="12"/>
      <c r="L59" s="21"/>
      <c r="M59" s="7"/>
      <c r="N59" s="7"/>
      <c r="O59" s="7"/>
      <c r="P59" s="7"/>
    </row>
    <row r="60" spans="1:16" s="9" customFormat="1" ht="12.75" hidden="1">
      <c r="A60" s="22">
        <v>353</v>
      </c>
      <c r="B60" s="20"/>
      <c r="C60" s="20"/>
      <c r="D60" s="20"/>
      <c r="E60">
        <v>45.4297</v>
      </c>
      <c r="F60" s="20"/>
      <c r="G60" s="20"/>
      <c r="H60" s="12"/>
      <c r="I60" s="12"/>
      <c r="J60" s="12"/>
      <c r="K60" s="12"/>
      <c r="L60" s="21"/>
      <c r="M60" s="7"/>
      <c r="N60" s="7"/>
      <c r="O60" s="7"/>
      <c r="P60" s="7"/>
    </row>
    <row r="61" spans="1:16" s="9" customFormat="1" ht="12.75" hidden="1">
      <c r="A61" s="22">
        <v>354</v>
      </c>
      <c r="B61" s="20"/>
      <c r="C61" s="20"/>
      <c r="D61" s="20"/>
      <c r="E61">
        <v>45.6023</v>
      </c>
      <c r="F61" s="20"/>
      <c r="G61" s="20"/>
      <c r="H61" s="12"/>
      <c r="I61" s="12"/>
      <c r="J61" s="12"/>
      <c r="K61" s="12"/>
      <c r="L61" s="21"/>
      <c r="M61" s="7"/>
      <c r="N61" s="7"/>
      <c r="O61" s="7"/>
      <c r="P61" s="7"/>
    </row>
    <row r="62" spans="1:16" s="9" customFormat="1" ht="12.75" hidden="1">
      <c r="A62" s="22">
        <v>355</v>
      </c>
      <c r="B62" s="20"/>
      <c r="C62" s="20"/>
      <c r="D62" s="20"/>
      <c r="E62">
        <v>45.775</v>
      </c>
      <c r="F62" s="20"/>
      <c r="G62" s="20"/>
      <c r="H62" s="12"/>
      <c r="I62" s="12"/>
      <c r="J62" s="12"/>
      <c r="K62" s="12"/>
      <c r="L62" s="21"/>
      <c r="M62" s="7"/>
      <c r="N62" s="7"/>
      <c r="O62" s="7"/>
      <c r="P62" s="7"/>
    </row>
    <row r="63" spans="1:16" s="9" customFormat="1" ht="12.75" hidden="1">
      <c r="A63" s="22">
        <v>356</v>
      </c>
      <c r="B63" s="20"/>
      <c r="C63" s="20"/>
      <c r="D63" s="20"/>
      <c r="E63">
        <v>45.9477</v>
      </c>
      <c r="F63" s="20"/>
      <c r="G63" s="20"/>
      <c r="H63" s="12"/>
      <c r="I63" s="12"/>
      <c r="J63" s="12"/>
      <c r="K63" s="12"/>
      <c r="L63" s="21"/>
      <c r="M63" s="7"/>
      <c r="N63" s="7"/>
      <c r="O63" s="7"/>
      <c r="P63" s="7"/>
    </row>
    <row r="64" spans="1:16" s="9" customFormat="1" ht="12.75" hidden="1">
      <c r="A64" s="22">
        <v>357</v>
      </c>
      <c r="B64" s="20"/>
      <c r="C64" s="20"/>
      <c r="D64" s="20"/>
      <c r="E64">
        <v>46.1203</v>
      </c>
      <c r="F64" s="20"/>
      <c r="G64" s="20"/>
      <c r="H64" s="12"/>
      <c r="I64" s="12"/>
      <c r="J64" s="12"/>
      <c r="K64" s="12"/>
      <c r="L64" s="21"/>
      <c r="M64" s="7"/>
      <c r="N64" s="7"/>
      <c r="O64" s="7"/>
      <c r="P64" s="7"/>
    </row>
    <row r="65" spans="1:16" s="9" customFormat="1" ht="12.75" hidden="1">
      <c r="A65" s="22">
        <v>358</v>
      </c>
      <c r="B65" s="20"/>
      <c r="C65" s="20"/>
      <c r="D65" s="20"/>
      <c r="E65">
        <v>46.293</v>
      </c>
      <c r="F65" s="20"/>
      <c r="G65" s="20"/>
      <c r="H65" s="12"/>
      <c r="I65" s="12"/>
      <c r="J65" s="12"/>
      <c r="K65" s="12"/>
      <c r="L65" s="21"/>
      <c r="M65" s="7"/>
      <c r="N65" s="7"/>
      <c r="O65" s="7"/>
      <c r="P65" s="7"/>
    </row>
    <row r="66" spans="1:16" s="9" customFormat="1" ht="12.75" hidden="1">
      <c r="A66" s="22">
        <v>359</v>
      </c>
      <c r="B66" s="20"/>
      <c r="C66" s="20"/>
      <c r="D66" s="20"/>
      <c r="E66">
        <v>46.4656</v>
      </c>
      <c r="F66" s="20"/>
      <c r="G66" s="20"/>
      <c r="H66" s="12"/>
      <c r="I66" s="12"/>
      <c r="J66" s="12"/>
      <c r="K66" s="12"/>
      <c r="L66" s="21"/>
      <c r="M66" s="7"/>
      <c r="N66" s="7"/>
      <c r="O66" s="7"/>
      <c r="P66" s="7"/>
    </row>
    <row r="67" spans="1:16" s="9" customFormat="1" ht="12.75">
      <c r="A67" s="10">
        <v>360</v>
      </c>
      <c r="B67">
        <v>1.222E-07</v>
      </c>
      <c r="C67">
        <v>1.3398E-08</v>
      </c>
      <c r="D67">
        <v>5.35027E-07</v>
      </c>
      <c r="E67">
        <v>46.6383</v>
      </c>
      <c r="F67" s="9">
        <f>Data_Entry!F73</f>
        <v>0</v>
      </c>
      <c r="G67" s="13">
        <f aca="true" t="shared" si="0" ref="G67:G130">C67*E67</f>
        <v>6.248599434E-07</v>
      </c>
      <c r="H67" s="13">
        <f aca="true" t="shared" si="1" ref="H67:H130">E67*F67*B67</f>
        <v>0</v>
      </c>
      <c r="I67" s="13">
        <f aca="true" t="shared" si="2" ref="I67:I130">E67*F67*C67</f>
        <v>0</v>
      </c>
      <c r="J67" s="13">
        <f aca="true" t="shared" si="3" ref="J67:J130">E67*F67*D67</f>
        <v>0</v>
      </c>
      <c r="K67" s="13"/>
      <c r="L67" s="36" t="s">
        <v>4</v>
      </c>
      <c r="M67" s="18">
        <f>100*(H538/G538)</f>
        <v>3.993166804103445</v>
      </c>
      <c r="N67" s="31" t="s">
        <v>7</v>
      </c>
      <c r="O67" s="31">
        <f>M67/(M67+M68+M69)</f>
        <v>0.18146135834410024</v>
      </c>
      <c r="P67" s="29" t="s">
        <v>11</v>
      </c>
    </row>
    <row r="68" spans="1:16" s="9" customFormat="1" ht="12.75">
      <c r="A68" s="10">
        <v>361</v>
      </c>
      <c r="B68">
        <v>1.85138E-07</v>
      </c>
      <c r="C68">
        <v>2.0294E-08</v>
      </c>
      <c r="D68">
        <v>8.1072E-07</v>
      </c>
      <c r="E68">
        <v>47.1834</v>
      </c>
      <c r="F68" s="9">
        <f>Data_Entry!F74</f>
        <v>0</v>
      </c>
      <c r="G68" s="13">
        <f t="shared" si="0"/>
        <v>9.575399196E-07</v>
      </c>
      <c r="H68" s="13">
        <f t="shared" si="1"/>
        <v>0</v>
      </c>
      <c r="I68" s="13">
        <f t="shared" si="2"/>
        <v>0</v>
      </c>
      <c r="J68" s="13">
        <f t="shared" si="3"/>
        <v>0</v>
      </c>
      <c r="K68" s="13"/>
      <c r="L68" s="32" t="s">
        <v>5</v>
      </c>
      <c r="M68" s="33">
        <f>100*(I538/G538)</f>
        <v>2.8171746198120724</v>
      </c>
      <c r="N68" s="46" t="s">
        <v>8</v>
      </c>
      <c r="O68" s="46">
        <f>M68/(M67+M68+M69)</f>
        <v>0.1280207810698758</v>
      </c>
      <c r="P68" s="30" t="s">
        <v>13</v>
      </c>
    </row>
    <row r="69" spans="1:16" s="9" customFormat="1" ht="12.75">
      <c r="A69" s="10">
        <v>362</v>
      </c>
      <c r="B69">
        <v>2.7883E-07</v>
      </c>
      <c r="C69">
        <v>3.056E-08</v>
      </c>
      <c r="D69">
        <v>1.2212E-06</v>
      </c>
      <c r="E69">
        <v>47.7285</v>
      </c>
      <c r="F69" s="9">
        <f>Data_Entry!F75</f>
        <v>0</v>
      </c>
      <c r="G69" s="13">
        <f t="shared" si="0"/>
        <v>1.4585829599999997E-06</v>
      </c>
      <c r="H69" s="13">
        <f t="shared" si="1"/>
        <v>0</v>
      </c>
      <c r="I69" s="13">
        <f t="shared" si="2"/>
        <v>0</v>
      </c>
      <c r="J69" s="13">
        <f t="shared" si="3"/>
        <v>0</v>
      </c>
      <c r="K69" s="13"/>
      <c r="L69" s="36" t="s">
        <v>6</v>
      </c>
      <c r="M69" s="18">
        <f>100*(J538/G538)</f>
        <v>15.195262637150265</v>
      </c>
      <c r="N69" s="36" t="s">
        <v>9</v>
      </c>
      <c r="O69" s="19">
        <f>M69/(M67+M68+M69)</f>
        <v>0.6905178605860239</v>
      </c>
      <c r="P69" s="35" t="s">
        <v>12</v>
      </c>
    </row>
    <row r="70" spans="1:16" s="9" customFormat="1" ht="12.75">
      <c r="A70" s="10">
        <v>363</v>
      </c>
      <c r="B70">
        <v>4.1747E-07</v>
      </c>
      <c r="C70">
        <v>4.574E-08</v>
      </c>
      <c r="D70">
        <v>1.8287E-06</v>
      </c>
      <c r="E70">
        <v>48.2735</v>
      </c>
      <c r="F70" s="9">
        <f>Data_Entry!F76</f>
        <v>0</v>
      </c>
      <c r="G70" s="13">
        <f t="shared" si="0"/>
        <v>2.2080298899999997E-06</v>
      </c>
      <c r="H70" s="13">
        <f t="shared" si="1"/>
        <v>0</v>
      </c>
      <c r="I70" s="13">
        <f t="shared" si="2"/>
        <v>0</v>
      </c>
      <c r="J70" s="13">
        <f t="shared" si="3"/>
        <v>0</v>
      </c>
      <c r="K70" s="13"/>
      <c r="L70" s="4"/>
      <c r="M70"/>
      <c r="N70" s="4"/>
      <c r="O70"/>
      <c r="P70"/>
    </row>
    <row r="71" spans="1:16" s="9" customFormat="1" ht="12.75">
      <c r="A71" s="10">
        <v>364</v>
      </c>
      <c r="B71">
        <v>6.2133E-07</v>
      </c>
      <c r="C71">
        <v>6.805E-08</v>
      </c>
      <c r="D71">
        <v>2.7222E-06</v>
      </c>
      <c r="E71">
        <v>48.8186</v>
      </c>
      <c r="F71" s="9">
        <f>Data_Entry!F77</f>
        <v>0</v>
      </c>
      <c r="G71" s="13">
        <f t="shared" si="0"/>
        <v>3.3221057300000006E-06</v>
      </c>
      <c r="H71" s="13">
        <f t="shared" si="1"/>
        <v>0</v>
      </c>
      <c r="I71" s="13">
        <f t="shared" si="2"/>
        <v>0</v>
      </c>
      <c r="J71" s="13">
        <f t="shared" si="3"/>
        <v>0</v>
      </c>
      <c r="K71" s="13"/>
      <c r="L71" s="34"/>
      <c r="M71" s="7"/>
      <c r="N71" s="7"/>
      <c r="O71" s="7"/>
      <c r="P71" s="7"/>
    </row>
    <row r="72" spans="1:16" s="9" customFormat="1" ht="12.75">
      <c r="A72" s="10">
        <v>365</v>
      </c>
      <c r="B72">
        <v>9.1927E-07</v>
      </c>
      <c r="C72">
        <v>1.0065E-07</v>
      </c>
      <c r="D72">
        <v>4.0283E-06</v>
      </c>
      <c r="E72">
        <v>49.3637</v>
      </c>
      <c r="F72" s="9">
        <f>Data_Entry!F78</f>
        <v>0</v>
      </c>
      <c r="G72" s="13">
        <f t="shared" si="0"/>
        <v>4.968456405E-06</v>
      </c>
      <c r="H72" s="13">
        <f t="shared" si="1"/>
        <v>0</v>
      </c>
      <c r="I72" s="13">
        <f t="shared" si="2"/>
        <v>0</v>
      </c>
      <c r="J72" s="13">
        <f t="shared" si="3"/>
        <v>0</v>
      </c>
      <c r="K72" s="13"/>
      <c r="L72" s="6"/>
      <c r="M72" s="6"/>
      <c r="N72"/>
      <c r="O72"/>
      <c r="P72"/>
    </row>
    <row r="73" spans="1:16" s="9" customFormat="1" ht="12.75">
      <c r="A73" s="10">
        <v>366</v>
      </c>
      <c r="B73">
        <v>1.35198E-06</v>
      </c>
      <c r="C73">
        <v>1.4798E-07</v>
      </c>
      <c r="D73">
        <v>5.9257E-06</v>
      </c>
      <c r="E73">
        <v>49.9088</v>
      </c>
      <c r="F73" s="9">
        <f>Data_Entry!F79</f>
        <v>0</v>
      </c>
      <c r="G73" s="13">
        <f t="shared" si="0"/>
        <v>7.385504224E-06</v>
      </c>
      <c r="H73" s="13">
        <f t="shared" si="1"/>
        <v>0</v>
      </c>
      <c r="I73" s="13">
        <f t="shared" si="2"/>
        <v>0</v>
      </c>
      <c r="J73" s="13">
        <f t="shared" si="3"/>
        <v>0</v>
      </c>
      <c r="K73" s="13"/>
      <c r="L73" s="6"/>
      <c r="M73" s="6"/>
      <c r="N73"/>
      <c r="O73"/>
      <c r="P73"/>
    </row>
    <row r="74" spans="1:11" s="9" customFormat="1" ht="12.75">
      <c r="A74" s="10">
        <v>367</v>
      </c>
      <c r="B74">
        <v>1.97654E-06</v>
      </c>
      <c r="C74">
        <v>2.1627E-07</v>
      </c>
      <c r="D74">
        <v>8.6651E-06</v>
      </c>
      <c r="E74">
        <v>50.4539</v>
      </c>
      <c r="F74" s="9">
        <f>Data_Entry!F80</f>
        <v>0</v>
      </c>
      <c r="G74" s="13">
        <f t="shared" si="0"/>
        <v>1.0911664952999999E-05</v>
      </c>
      <c r="H74" s="13">
        <f t="shared" si="1"/>
        <v>0</v>
      </c>
      <c r="I74" s="13">
        <f t="shared" si="2"/>
        <v>0</v>
      </c>
      <c r="J74" s="13">
        <f t="shared" si="3"/>
        <v>0</v>
      </c>
      <c r="K74" s="13"/>
    </row>
    <row r="75" spans="1:12" s="9" customFormat="1" ht="12.75">
      <c r="A75" s="10">
        <v>368</v>
      </c>
      <c r="B75">
        <v>2.8725E-06</v>
      </c>
      <c r="C75">
        <v>3.142E-07</v>
      </c>
      <c r="D75">
        <v>1.2596E-05</v>
      </c>
      <c r="E75">
        <v>50.9989</v>
      </c>
      <c r="F75" s="9">
        <f>Data_Entry!F81</f>
        <v>0</v>
      </c>
      <c r="G75" s="13">
        <f t="shared" si="0"/>
        <v>1.602385438E-05</v>
      </c>
      <c r="H75" s="13">
        <f t="shared" si="1"/>
        <v>0</v>
      </c>
      <c r="I75" s="13">
        <f t="shared" si="2"/>
        <v>0</v>
      </c>
      <c r="J75" s="13">
        <f t="shared" si="3"/>
        <v>0</v>
      </c>
      <c r="K75" s="13"/>
      <c r="L75" s="16"/>
    </row>
    <row r="76" spans="1:11" s="9" customFormat="1" ht="12.75">
      <c r="A76" s="10">
        <v>369</v>
      </c>
      <c r="B76">
        <v>4.1495E-06</v>
      </c>
      <c r="C76">
        <v>4.537E-07</v>
      </c>
      <c r="D76">
        <v>1.8201E-05</v>
      </c>
      <c r="E76">
        <v>51.544</v>
      </c>
      <c r="F76" s="9">
        <f>Data_Entry!F82</f>
        <v>0</v>
      </c>
      <c r="G76" s="13">
        <f t="shared" si="0"/>
        <v>2.3385512799999997E-05</v>
      </c>
      <c r="H76" s="13">
        <f t="shared" si="1"/>
        <v>0</v>
      </c>
      <c r="I76" s="13">
        <f t="shared" si="2"/>
        <v>0</v>
      </c>
      <c r="J76" s="13">
        <f t="shared" si="3"/>
        <v>0</v>
      </c>
      <c r="K76" s="13"/>
    </row>
    <row r="77" spans="1:13" ht="12.75">
      <c r="A77" s="11">
        <v>370</v>
      </c>
      <c r="B77">
        <v>5.9586E-06</v>
      </c>
      <c r="C77">
        <v>6.511E-07</v>
      </c>
      <c r="D77">
        <v>2.61437E-05</v>
      </c>
      <c r="E77">
        <v>52.0891</v>
      </c>
      <c r="F77" s="9">
        <f>Data_Entry!F83</f>
        <v>0.019</v>
      </c>
      <c r="G77" s="13">
        <f t="shared" si="0"/>
        <v>3.391521301E-05</v>
      </c>
      <c r="H77" s="13">
        <f t="shared" si="1"/>
        <v>5.89718411394E-06</v>
      </c>
      <c r="I77" s="13">
        <f t="shared" si="2"/>
        <v>6.4438904719E-07</v>
      </c>
      <c r="J77" s="13">
        <f t="shared" si="3"/>
        <v>2.587423426973E-05</v>
      </c>
      <c r="K77" s="13"/>
      <c r="L77" s="11"/>
      <c r="M77" s="15"/>
    </row>
    <row r="78" spans="1:13" ht="12.75">
      <c r="A78" s="11">
        <v>371</v>
      </c>
      <c r="B78">
        <v>8.5056E-06</v>
      </c>
      <c r="C78">
        <v>9.288E-07</v>
      </c>
      <c r="D78">
        <v>3.733E-05</v>
      </c>
      <c r="E78">
        <v>51.8777</v>
      </c>
      <c r="F78" s="9">
        <f>Data_Entry!F84</f>
        <v>0.019</v>
      </c>
      <c r="G78" s="13">
        <f t="shared" si="0"/>
        <v>4.818400776E-05</v>
      </c>
      <c r="H78" s="13">
        <f t="shared" si="1"/>
        <v>8.38376833728E-06</v>
      </c>
      <c r="I78" s="13">
        <f t="shared" si="2"/>
        <v>9.1549614744E-07</v>
      </c>
      <c r="J78" s="13">
        <f t="shared" si="3"/>
        <v>3.6795296278999994E-05</v>
      </c>
      <c r="K78" s="13"/>
      <c r="L78" s="11"/>
      <c r="M78" s="15"/>
    </row>
    <row r="79" spans="1:13" ht="12.75">
      <c r="A79" s="11">
        <v>372</v>
      </c>
      <c r="B79">
        <v>1.20686E-05</v>
      </c>
      <c r="C79">
        <v>1.3175E-06</v>
      </c>
      <c r="D79">
        <v>5.2987E-05</v>
      </c>
      <c r="E79">
        <v>51.6664</v>
      </c>
      <c r="F79" s="9">
        <f>Data_Entry!F85</f>
        <v>0.019</v>
      </c>
      <c r="G79" s="13">
        <f t="shared" si="0"/>
        <v>6.8070482E-05</v>
      </c>
      <c r="H79" s="13">
        <f t="shared" si="1"/>
        <v>1.1847281185760001E-05</v>
      </c>
      <c r="I79" s="13">
        <f t="shared" si="2"/>
        <v>1.2933391580000001E-06</v>
      </c>
      <c r="J79" s="13">
        <f t="shared" si="3"/>
        <v>5.20153031992E-05</v>
      </c>
      <c r="K79" s="13"/>
      <c r="L79" s="11"/>
      <c r="M79" s="15"/>
    </row>
    <row r="80" spans="1:13" ht="12.75">
      <c r="A80" s="11">
        <v>373</v>
      </c>
      <c r="B80">
        <v>1.70226E-05</v>
      </c>
      <c r="C80">
        <v>1.8572E-06</v>
      </c>
      <c r="D80">
        <v>7.4764E-05</v>
      </c>
      <c r="E80">
        <v>51.455</v>
      </c>
      <c r="F80" s="9">
        <f>Data_Entry!F86</f>
        <v>0.019</v>
      </c>
      <c r="G80" s="13">
        <f t="shared" si="0"/>
        <v>9.5562226E-05</v>
      </c>
      <c r="H80" s="13">
        <f t="shared" si="1"/>
        <v>1.6642059776999998E-05</v>
      </c>
      <c r="I80" s="13">
        <f t="shared" si="2"/>
        <v>1.815682294E-06</v>
      </c>
      <c r="J80" s="13">
        <f t="shared" si="3"/>
        <v>7.309265078000001E-05</v>
      </c>
      <c r="K80" s="13"/>
      <c r="L80" s="11"/>
      <c r="M80" s="15"/>
    </row>
    <row r="81" spans="1:11" ht="12.75">
      <c r="A81" s="11">
        <v>374</v>
      </c>
      <c r="B81">
        <v>2.3868E-05</v>
      </c>
      <c r="C81">
        <v>2.602E-06</v>
      </c>
      <c r="D81">
        <v>0.00010487</v>
      </c>
      <c r="E81">
        <v>51.2437</v>
      </c>
      <c r="F81" s="9">
        <f>Data_Entry!F87</f>
        <v>0.019</v>
      </c>
      <c r="G81" s="13">
        <f t="shared" si="0"/>
        <v>0.00013333610739999998</v>
      </c>
      <c r="H81" s="13">
        <f t="shared" si="1"/>
        <v>2.32386080004E-05</v>
      </c>
      <c r="I81" s="13">
        <f t="shared" si="2"/>
        <v>2.5333860405999995E-06</v>
      </c>
      <c r="J81" s="13">
        <f t="shared" si="3"/>
        <v>0.000102104609561</v>
      </c>
      <c r="K81" s="13"/>
    </row>
    <row r="82" spans="1:11" ht="12.75">
      <c r="A82" s="11">
        <v>375</v>
      </c>
      <c r="B82">
        <v>3.3266E-05</v>
      </c>
      <c r="C82">
        <v>3.625E-06</v>
      </c>
      <c r="D82">
        <v>0.00014622</v>
      </c>
      <c r="E82">
        <v>51.0323</v>
      </c>
      <c r="F82" s="9">
        <f>Data_Entry!F88</f>
        <v>0.019</v>
      </c>
      <c r="G82" s="13">
        <f t="shared" si="0"/>
        <v>0.0001849920875</v>
      </c>
      <c r="H82" s="13">
        <f t="shared" si="1"/>
        <v>3.22551693442E-05</v>
      </c>
      <c r="I82" s="13">
        <f t="shared" si="2"/>
        <v>3.5148496625E-06</v>
      </c>
      <c r="J82" s="13">
        <f t="shared" si="3"/>
        <v>0.00014177691521399997</v>
      </c>
      <c r="K82" s="13"/>
    </row>
    <row r="83" spans="1:11" ht="12.75">
      <c r="A83" s="11">
        <v>376</v>
      </c>
      <c r="B83">
        <v>4.6087E-05</v>
      </c>
      <c r="C83">
        <v>5.019E-06</v>
      </c>
      <c r="D83">
        <v>0.00020266</v>
      </c>
      <c r="E83">
        <v>50.8209</v>
      </c>
      <c r="F83" s="9">
        <f>Data_Entry!F89</f>
        <v>0.019</v>
      </c>
      <c r="G83" s="13">
        <f t="shared" si="0"/>
        <v>0.0002550700971</v>
      </c>
      <c r="H83" s="13">
        <f t="shared" si="1"/>
        <v>4.45014735477E-05</v>
      </c>
      <c r="I83" s="13">
        <f t="shared" si="2"/>
        <v>4.8463318449E-06</v>
      </c>
      <c r="J83" s="13">
        <f t="shared" si="3"/>
        <v>0.00019568790828599999</v>
      </c>
      <c r="K83" s="13"/>
    </row>
    <row r="84" spans="1:11" ht="12.75">
      <c r="A84" s="11">
        <v>377</v>
      </c>
      <c r="B84">
        <v>6.3472E-05</v>
      </c>
      <c r="C84">
        <v>6.907E-06</v>
      </c>
      <c r="D84">
        <v>0.00027923</v>
      </c>
      <c r="E84">
        <v>50.6096</v>
      </c>
      <c r="F84" s="9">
        <f>Data_Entry!F90</f>
        <v>0.019</v>
      </c>
      <c r="G84" s="13">
        <f t="shared" si="0"/>
        <v>0.0003495605072</v>
      </c>
      <c r="H84" s="13">
        <f t="shared" si="1"/>
        <v>6.1033558092800004E-05</v>
      </c>
      <c r="I84" s="13">
        <f t="shared" si="2"/>
        <v>6.6416496368E-06</v>
      </c>
      <c r="J84" s="13">
        <f t="shared" si="3"/>
        <v>0.000268502653552</v>
      </c>
      <c r="K84" s="13"/>
    </row>
    <row r="85" spans="1:11" ht="12.75">
      <c r="A85" s="11">
        <v>378</v>
      </c>
      <c r="B85">
        <v>8.6892E-05</v>
      </c>
      <c r="C85">
        <v>9.449E-06</v>
      </c>
      <c r="D85">
        <v>0.00038245</v>
      </c>
      <c r="E85">
        <v>50.3982</v>
      </c>
      <c r="F85" s="9">
        <f>Data_Entry!F91</f>
        <v>0.019</v>
      </c>
      <c r="G85" s="13">
        <f t="shared" si="0"/>
        <v>0.00047621259180000006</v>
      </c>
      <c r="H85" s="13">
        <f t="shared" si="1"/>
        <v>8.320480749359999E-05</v>
      </c>
      <c r="I85" s="13">
        <f t="shared" si="2"/>
        <v>9.0480392442E-06</v>
      </c>
      <c r="J85" s="13">
        <f t="shared" si="3"/>
        <v>0.00036622104021</v>
      </c>
      <c r="K85" s="13"/>
    </row>
    <row r="86" spans="1:11" ht="12.75">
      <c r="A86" s="11">
        <v>379</v>
      </c>
      <c r="B86">
        <v>0.000118246</v>
      </c>
      <c r="C86">
        <v>1.2848E-05</v>
      </c>
      <c r="D86">
        <v>0.00052072</v>
      </c>
      <c r="E86">
        <v>50.1869</v>
      </c>
      <c r="F86" s="9">
        <f>Data_Entry!F92</f>
        <v>0.019</v>
      </c>
      <c r="G86" s="13">
        <f t="shared" si="0"/>
        <v>0.0006448012912</v>
      </c>
      <c r="H86" s="13">
        <f t="shared" si="1"/>
        <v>0.00011275360337060001</v>
      </c>
      <c r="I86" s="13">
        <f t="shared" si="2"/>
        <v>1.22512245328E-05</v>
      </c>
      <c r="J86" s="13">
        <f t="shared" si="3"/>
        <v>0.000496533128792</v>
      </c>
      <c r="K86" s="13"/>
    </row>
    <row r="87" spans="1:11" ht="12.75">
      <c r="A87" s="11">
        <v>380</v>
      </c>
      <c r="B87">
        <v>0.000159952</v>
      </c>
      <c r="C87">
        <v>1.7364E-05</v>
      </c>
      <c r="D87">
        <v>0.000704776</v>
      </c>
      <c r="E87">
        <v>49.9755</v>
      </c>
      <c r="F87" s="9">
        <f>Data_Entry!F93</f>
        <v>0.019</v>
      </c>
      <c r="G87" s="13">
        <f t="shared" si="0"/>
        <v>0.0008677745819999998</v>
      </c>
      <c r="H87" s="13">
        <f t="shared" si="1"/>
        <v>0.00015187994234399998</v>
      </c>
      <c r="I87" s="13">
        <f t="shared" si="2"/>
        <v>1.6487717057999996E-05</v>
      </c>
      <c r="J87" s="13">
        <f t="shared" si="3"/>
        <v>0.0006692091267719999</v>
      </c>
      <c r="K87" s="13"/>
    </row>
    <row r="88" spans="1:11" ht="12.75">
      <c r="A88" s="11">
        <v>381</v>
      </c>
      <c r="B88">
        <v>0.00021508</v>
      </c>
      <c r="C88">
        <v>2.3327E-05</v>
      </c>
      <c r="D88">
        <v>0.00094823</v>
      </c>
      <c r="E88">
        <v>50.4428</v>
      </c>
      <c r="F88" s="9">
        <f>Data_Entry!F94</f>
        <v>0.019</v>
      </c>
      <c r="G88" s="13">
        <f t="shared" si="0"/>
        <v>0.0011766791955999999</v>
      </c>
      <c r="H88" s="13">
        <f t="shared" si="1"/>
        <v>0.000206135511056</v>
      </c>
      <c r="I88" s="13">
        <f t="shared" si="2"/>
        <v>2.23569047164E-05</v>
      </c>
      <c r="J88" s="13">
        <f t="shared" si="3"/>
        <v>0.000908796148636</v>
      </c>
      <c r="K88" s="13"/>
    </row>
    <row r="89" spans="1:11" ht="12.75">
      <c r="A89" s="11">
        <v>382</v>
      </c>
      <c r="B89">
        <v>0.00028749</v>
      </c>
      <c r="C89">
        <v>3.115E-05</v>
      </c>
      <c r="D89">
        <v>0.0012682</v>
      </c>
      <c r="E89">
        <v>50.91</v>
      </c>
      <c r="F89" s="9">
        <f>Data_Entry!F95</f>
        <v>0.019</v>
      </c>
      <c r="G89" s="13">
        <f t="shared" si="0"/>
        <v>0.0015858464999999999</v>
      </c>
      <c r="H89" s="13">
        <f t="shared" si="1"/>
        <v>0.00027808620209999996</v>
      </c>
      <c r="I89" s="13">
        <f t="shared" si="2"/>
        <v>3.0131083499999995E-05</v>
      </c>
      <c r="J89" s="13">
        <f t="shared" si="3"/>
        <v>0.0012267171779999997</v>
      </c>
      <c r="K89" s="13"/>
    </row>
    <row r="90" spans="1:11" ht="12.75">
      <c r="A90" s="11">
        <v>383</v>
      </c>
      <c r="B90">
        <v>0.00038199</v>
      </c>
      <c r="C90">
        <v>4.135E-05</v>
      </c>
      <c r="D90">
        <v>0.0016861</v>
      </c>
      <c r="E90">
        <v>51.3773</v>
      </c>
      <c r="F90" s="9">
        <f>Data_Entry!F96</f>
        <v>0.019</v>
      </c>
      <c r="G90" s="13">
        <f t="shared" si="0"/>
        <v>0.002124451355</v>
      </c>
      <c r="H90" s="13">
        <f t="shared" si="1"/>
        <v>0.00037288668171299997</v>
      </c>
      <c r="I90" s="13">
        <f t="shared" si="2"/>
        <v>4.0364575745E-05</v>
      </c>
      <c r="J90" s="13">
        <f t="shared" si="3"/>
        <v>0.00164591804507</v>
      </c>
      <c r="K90" s="13"/>
    </row>
    <row r="91" spans="1:11" ht="12.75">
      <c r="A91" s="11">
        <v>384</v>
      </c>
      <c r="B91">
        <v>0.00050455</v>
      </c>
      <c r="C91">
        <v>5.456E-05</v>
      </c>
      <c r="D91">
        <v>0.0022285</v>
      </c>
      <c r="E91">
        <v>51.8446</v>
      </c>
      <c r="F91" s="9">
        <f>Data_Entry!F97</f>
        <v>0.019</v>
      </c>
      <c r="G91" s="13">
        <f t="shared" si="0"/>
        <v>0.002828641376</v>
      </c>
      <c r="H91" s="13">
        <f t="shared" si="1"/>
        <v>0.00049700566567</v>
      </c>
      <c r="I91" s="13">
        <f t="shared" si="2"/>
        <v>5.3744186144E-05</v>
      </c>
      <c r="J91" s="13">
        <f t="shared" si="3"/>
        <v>0.0021951781309</v>
      </c>
      <c r="K91" s="13"/>
    </row>
    <row r="92" spans="1:11" ht="12.75">
      <c r="A92" s="11">
        <v>385</v>
      </c>
      <c r="B92">
        <v>0.00066244</v>
      </c>
      <c r="C92">
        <v>7.156E-05</v>
      </c>
      <c r="D92">
        <v>0.0029278</v>
      </c>
      <c r="E92">
        <v>52.3118</v>
      </c>
      <c r="F92" s="9">
        <f>Data_Entry!F98</f>
        <v>0.019</v>
      </c>
      <c r="G92" s="13">
        <f t="shared" si="0"/>
        <v>0.0037434324079999998</v>
      </c>
      <c r="H92" s="13">
        <f t="shared" si="1"/>
        <v>0.000658415147048</v>
      </c>
      <c r="I92" s="13">
        <f t="shared" si="2"/>
        <v>7.1125215752E-05</v>
      </c>
      <c r="J92" s="13">
        <f t="shared" si="3"/>
        <v>0.0029100112727599996</v>
      </c>
      <c r="K92" s="13"/>
    </row>
    <row r="93" spans="1:11" ht="12.75">
      <c r="A93" s="11">
        <v>386</v>
      </c>
      <c r="B93">
        <v>0.0008645</v>
      </c>
      <c r="C93">
        <v>9.33E-05</v>
      </c>
      <c r="D93">
        <v>0.0038237</v>
      </c>
      <c r="E93">
        <v>52.7791</v>
      </c>
      <c r="F93" s="9">
        <f>Data_Entry!F99</f>
        <v>0.019</v>
      </c>
      <c r="G93" s="13">
        <f t="shared" si="0"/>
        <v>0.00492429003</v>
      </c>
      <c r="H93" s="13">
        <f t="shared" si="1"/>
        <v>0.0008669231070500001</v>
      </c>
      <c r="I93" s="13">
        <f t="shared" si="2"/>
        <v>9.356151057000001E-05</v>
      </c>
      <c r="J93" s="13">
        <f t="shared" si="3"/>
        <v>0.0038344174487300003</v>
      </c>
      <c r="K93" s="13"/>
    </row>
    <row r="94" spans="1:11" ht="12.75">
      <c r="A94" s="11">
        <v>387</v>
      </c>
      <c r="B94">
        <v>0.0011215</v>
      </c>
      <c r="C94">
        <v>0.00012087</v>
      </c>
      <c r="D94">
        <v>0.0049642</v>
      </c>
      <c r="E94">
        <v>53.2464</v>
      </c>
      <c r="F94" s="9">
        <f>Data_Entry!F100</f>
        <v>0.019</v>
      </c>
      <c r="G94" s="13">
        <f t="shared" si="0"/>
        <v>0.006435892368</v>
      </c>
      <c r="H94" s="13">
        <f t="shared" si="1"/>
        <v>0.0011346009144</v>
      </c>
      <c r="I94" s="13">
        <f t="shared" si="2"/>
        <v>0.000122281954992</v>
      </c>
      <c r="J94" s="13">
        <f t="shared" si="3"/>
        <v>0.00502218979872</v>
      </c>
      <c r="K94" s="13"/>
    </row>
    <row r="95" spans="1:11" ht="12.75">
      <c r="A95" s="11">
        <v>388</v>
      </c>
      <c r="B95">
        <v>0.00144616</v>
      </c>
      <c r="C95">
        <v>0.00015564</v>
      </c>
      <c r="D95">
        <v>0.0064067</v>
      </c>
      <c r="E95">
        <v>53.7137</v>
      </c>
      <c r="F95" s="9">
        <f>Data_Entry!F101</f>
        <v>0.019</v>
      </c>
      <c r="G95" s="13">
        <f t="shared" si="0"/>
        <v>0.008360000268</v>
      </c>
      <c r="H95" s="13">
        <f t="shared" si="1"/>
        <v>0.001475893483448</v>
      </c>
      <c r="I95" s="13">
        <f t="shared" si="2"/>
        <v>0.000158840005092</v>
      </c>
      <c r="J95" s="13">
        <f t="shared" si="3"/>
        <v>0.006538423674010001</v>
      </c>
      <c r="K95" s="13"/>
    </row>
    <row r="96" spans="1:11" ht="12.75">
      <c r="A96" s="11">
        <v>389</v>
      </c>
      <c r="B96">
        <v>0.00185359</v>
      </c>
      <c r="C96">
        <v>0.0001992</v>
      </c>
      <c r="D96">
        <v>0.0082193</v>
      </c>
      <c r="E96">
        <v>54.1809</v>
      </c>
      <c r="F96" s="9">
        <f>Data_Entry!F102</f>
        <v>0.019</v>
      </c>
      <c r="G96" s="13">
        <f t="shared" si="0"/>
        <v>0.01079283528</v>
      </c>
      <c r="H96" s="13">
        <f t="shared" si="1"/>
        <v>0.001908154314189</v>
      </c>
      <c r="I96" s="13">
        <f t="shared" si="2"/>
        <v>0.00020506387032</v>
      </c>
      <c r="J96" s="13">
        <f t="shared" si="3"/>
        <v>0.008461252356030001</v>
      </c>
      <c r="K96" s="13"/>
    </row>
    <row r="97" spans="1:11" ht="12.75">
      <c r="A97" s="11">
        <v>390</v>
      </c>
      <c r="B97">
        <v>0.0023616</v>
      </c>
      <c r="C97">
        <v>0.0002534</v>
      </c>
      <c r="D97">
        <v>0.0104822</v>
      </c>
      <c r="E97">
        <v>54.6482</v>
      </c>
      <c r="F97" s="9">
        <f>Data_Entry!F103</f>
        <v>0.019</v>
      </c>
      <c r="G97" s="13">
        <f t="shared" si="0"/>
        <v>0.01384785388</v>
      </c>
      <c r="H97" s="13">
        <f t="shared" si="1"/>
        <v>0.0024520865932800002</v>
      </c>
      <c r="I97" s="13">
        <f t="shared" si="2"/>
        <v>0.00026310922372</v>
      </c>
      <c r="J97" s="13">
        <f t="shared" si="3"/>
        <v>0.010883833878760001</v>
      </c>
      <c r="K97" s="13"/>
    </row>
    <row r="98" spans="1:11" ht="12.75">
      <c r="A98" s="11">
        <v>391</v>
      </c>
      <c r="B98">
        <v>0.0029906</v>
      </c>
      <c r="C98">
        <v>0.0003202</v>
      </c>
      <c r="D98">
        <v>0.013289</v>
      </c>
      <c r="E98">
        <v>57.4589</v>
      </c>
      <c r="F98" s="9">
        <f>Data_Entry!F104</f>
        <v>0.019</v>
      </c>
      <c r="G98" s="13">
        <f t="shared" si="0"/>
        <v>0.01839833978</v>
      </c>
      <c r="H98" s="13">
        <f t="shared" si="1"/>
        <v>0.00326489514046</v>
      </c>
      <c r="I98" s="13">
        <f t="shared" si="2"/>
        <v>0.00034956845581999993</v>
      </c>
      <c r="J98" s="13">
        <f t="shared" si="3"/>
        <v>0.0145078551199</v>
      </c>
      <c r="K98" s="13"/>
    </row>
    <row r="99" spans="1:11" ht="12.75">
      <c r="A99" s="11">
        <v>392</v>
      </c>
      <c r="B99">
        <v>0.0037645</v>
      </c>
      <c r="C99">
        <v>0.0004024</v>
      </c>
      <c r="D99">
        <v>0.016747</v>
      </c>
      <c r="E99">
        <v>60.2695</v>
      </c>
      <c r="F99" s="9">
        <f>Data_Entry!F105</f>
        <v>0.019</v>
      </c>
      <c r="G99" s="13">
        <f t="shared" si="0"/>
        <v>0.0242524468</v>
      </c>
      <c r="H99" s="13">
        <f t="shared" si="1"/>
        <v>0.00431080612225</v>
      </c>
      <c r="I99" s="13">
        <f t="shared" si="2"/>
        <v>0.00046079648920000003</v>
      </c>
      <c r="J99" s="13">
        <f t="shared" si="3"/>
        <v>0.0191773330135</v>
      </c>
      <c r="K99" s="13"/>
    </row>
    <row r="100" spans="1:11" ht="12.75">
      <c r="A100" s="11">
        <v>393</v>
      </c>
      <c r="B100">
        <v>0.0047102</v>
      </c>
      <c r="C100">
        <v>0.0005023</v>
      </c>
      <c r="D100">
        <v>0.02098</v>
      </c>
      <c r="E100">
        <v>63.0802</v>
      </c>
      <c r="F100" s="9">
        <f>Data_Entry!F106</f>
        <v>0.019</v>
      </c>
      <c r="G100" s="13">
        <f t="shared" si="0"/>
        <v>0.03168518446</v>
      </c>
      <c r="H100" s="13">
        <f t="shared" si="1"/>
        <v>0.00564528680276</v>
      </c>
      <c r="I100" s="13">
        <f t="shared" si="2"/>
        <v>0.0006020185047400001</v>
      </c>
      <c r="J100" s="13">
        <f t="shared" si="3"/>
        <v>0.025145029324</v>
      </c>
      <c r="K100" s="13"/>
    </row>
    <row r="101" spans="1:11" ht="12.75">
      <c r="A101" s="11">
        <v>394</v>
      </c>
      <c r="B101">
        <v>0.0058581</v>
      </c>
      <c r="C101">
        <v>0.0006232</v>
      </c>
      <c r="D101">
        <v>0.026127</v>
      </c>
      <c r="E101">
        <v>65.8909</v>
      </c>
      <c r="F101" s="9">
        <f>Data_Entry!F107</f>
        <v>0.02</v>
      </c>
      <c r="G101" s="13">
        <f t="shared" si="0"/>
        <v>0.04106320888</v>
      </c>
      <c r="H101" s="13">
        <f t="shared" si="1"/>
        <v>0.007719909625800001</v>
      </c>
      <c r="I101" s="13">
        <f t="shared" si="2"/>
        <v>0.0008212641776000001</v>
      </c>
      <c r="J101" s="13">
        <f t="shared" si="3"/>
        <v>0.034430630886000006</v>
      </c>
      <c r="K101" s="13"/>
    </row>
    <row r="102" spans="1:11" ht="12.75">
      <c r="A102" s="11">
        <v>395</v>
      </c>
      <c r="B102">
        <v>0.0072423</v>
      </c>
      <c r="C102">
        <v>0.0007685</v>
      </c>
      <c r="D102">
        <v>0.032344</v>
      </c>
      <c r="E102">
        <v>68.7015</v>
      </c>
      <c r="F102" s="9">
        <f>Data_Entry!F108</f>
        <v>0.02</v>
      </c>
      <c r="G102" s="13">
        <f t="shared" si="0"/>
        <v>0.05279710275</v>
      </c>
      <c r="H102" s="13">
        <f t="shared" si="1"/>
        <v>0.009951137468999999</v>
      </c>
      <c r="I102" s="13">
        <f t="shared" si="2"/>
        <v>0.0010559420549999998</v>
      </c>
      <c r="J102" s="13">
        <f t="shared" si="3"/>
        <v>0.04444162631999999</v>
      </c>
      <c r="K102" s="13"/>
    </row>
    <row r="103" spans="1:11" ht="12.75">
      <c r="A103" s="11">
        <v>396</v>
      </c>
      <c r="B103">
        <v>0.0088996</v>
      </c>
      <c r="C103">
        <v>0.0009417</v>
      </c>
      <c r="D103">
        <v>0.039802</v>
      </c>
      <c r="E103">
        <v>71.5122</v>
      </c>
      <c r="F103" s="9">
        <f>Data_Entry!F109</f>
        <v>0.02</v>
      </c>
      <c r="G103" s="13">
        <f t="shared" si="0"/>
        <v>0.06734303874</v>
      </c>
      <c r="H103" s="13">
        <f t="shared" si="1"/>
        <v>0.012728599502400002</v>
      </c>
      <c r="I103" s="13">
        <f t="shared" si="2"/>
        <v>0.0013468607748</v>
      </c>
      <c r="J103" s="13">
        <f t="shared" si="3"/>
        <v>0.056926571688</v>
      </c>
      <c r="K103" s="13"/>
    </row>
    <row r="104" spans="1:11" ht="12.75">
      <c r="A104" s="11">
        <v>397</v>
      </c>
      <c r="B104">
        <v>0.0108709</v>
      </c>
      <c r="C104">
        <v>0.0011478</v>
      </c>
      <c r="D104">
        <v>0.048691</v>
      </c>
      <c r="E104">
        <v>74.3229</v>
      </c>
      <c r="F104" s="9">
        <f>Data_Entry!F110</f>
        <v>0.021</v>
      </c>
      <c r="G104" s="13">
        <f t="shared" si="0"/>
        <v>0.08530782462000001</v>
      </c>
      <c r="H104" s="13">
        <f t="shared" si="1"/>
        <v>0.01696709308581</v>
      </c>
      <c r="I104" s="13">
        <f t="shared" si="2"/>
        <v>0.0017914643170200003</v>
      </c>
      <c r="J104" s="13">
        <f t="shared" si="3"/>
        <v>0.07599598280190001</v>
      </c>
      <c r="K104" s="13"/>
    </row>
    <row r="105" spans="1:11" ht="12.75">
      <c r="A105" s="11">
        <v>398</v>
      </c>
      <c r="B105">
        <v>0.0131989</v>
      </c>
      <c r="C105">
        <v>0.0013903</v>
      </c>
      <c r="D105">
        <v>0.05921</v>
      </c>
      <c r="E105">
        <v>77.1336</v>
      </c>
      <c r="F105" s="9">
        <f>Data_Entry!F111</f>
        <v>0.021</v>
      </c>
      <c r="G105" s="13">
        <f t="shared" si="0"/>
        <v>0.10723884407999999</v>
      </c>
      <c r="H105" s="13">
        <f t="shared" si="1"/>
        <v>0.02137965213384</v>
      </c>
      <c r="I105" s="13">
        <f t="shared" si="2"/>
        <v>0.00225201572568</v>
      </c>
      <c r="J105" s="13">
        <f t="shared" si="3"/>
        <v>0.095908689576</v>
      </c>
      <c r="K105" s="13"/>
    </row>
    <row r="106" spans="1:11" ht="12.75">
      <c r="A106" s="11">
        <v>399</v>
      </c>
      <c r="B106">
        <v>0.0159292</v>
      </c>
      <c r="C106">
        <v>0.001674</v>
      </c>
      <c r="D106">
        <v>0.071576</v>
      </c>
      <c r="E106">
        <v>79.9442</v>
      </c>
      <c r="F106" s="9">
        <f>Data_Entry!F112</f>
        <v>0.021</v>
      </c>
      <c r="G106" s="13">
        <f t="shared" si="0"/>
        <v>0.13382659079999998</v>
      </c>
      <c r="H106" s="13">
        <f t="shared" si="1"/>
        <v>0.026742390163440002</v>
      </c>
      <c r="I106" s="13">
        <f t="shared" si="2"/>
        <v>0.0028103584068</v>
      </c>
      <c r="J106" s="13">
        <f t="shared" si="3"/>
        <v>0.12016380724320001</v>
      </c>
      <c r="K106" s="13"/>
    </row>
    <row r="107" spans="1:11" ht="12.75">
      <c r="A107" s="11">
        <v>400</v>
      </c>
      <c r="B107">
        <v>0.0191097</v>
      </c>
      <c r="C107">
        <v>0.0020044</v>
      </c>
      <c r="D107">
        <v>0.0860109</v>
      </c>
      <c r="E107">
        <v>82.7549</v>
      </c>
      <c r="F107" s="9">
        <f>Data_Entry!F113</f>
        <v>0.022</v>
      </c>
      <c r="G107" s="13">
        <f t="shared" si="0"/>
        <v>0.16587392156</v>
      </c>
      <c r="H107" s="13">
        <f t="shared" si="1"/>
        <v>0.03479126887566</v>
      </c>
      <c r="I107" s="13">
        <f t="shared" si="2"/>
        <v>0.00364922627432</v>
      </c>
      <c r="J107" s="13">
        <f t="shared" si="3"/>
        <v>0.15659211542502002</v>
      </c>
      <c r="K107" s="13"/>
    </row>
    <row r="108" spans="1:11" ht="12.75">
      <c r="A108" s="11">
        <v>401</v>
      </c>
      <c r="B108">
        <v>0.022788</v>
      </c>
      <c r="C108">
        <v>0.002386</v>
      </c>
      <c r="D108">
        <v>0.10274</v>
      </c>
      <c r="E108">
        <v>83.628</v>
      </c>
      <c r="F108" s="9">
        <f>Data_Entry!F114</f>
        <v>0.023</v>
      </c>
      <c r="G108" s="13">
        <f t="shared" si="0"/>
        <v>0.199536408</v>
      </c>
      <c r="H108" s="13">
        <f t="shared" si="1"/>
        <v>0.043831441872</v>
      </c>
      <c r="I108" s="13">
        <f t="shared" si="2"/>
        <v>0.004589337384</v>
      </c>
      <c r="J108" s="13">
        <f t="shared" si="3"/>
        <v>0.19761463656</v>
      </c>
      <c r="K108" s="13"/>
    </row>
    <row r="109" spans="1:11" ht="12.75">
      <c r="A109" s="11">
        <v>402</v>
      </c>
      <c r="B109">
        <v>0.027011</v>
      </c>
      <c r="C109">
        <v>0.002822</v>
      </c>
      <c r="D109">
        <v>0.122</v>
      </c>
      <c r="E109">
        <v>84.5011</v>
      </c>
      <c r="F109" s="9">
        <f>Data_Entry!F115</f>
        <v>0.023</v>
      </c>
      <c r="G109" s="13">
        <f t="shared" si="0"/>
        <v>0.23846210419999997</v>
      </c>
      <c r="H109" s="13">
        <f t="shared" si="1"/>
        <v>0.0524965618783</v>
      </c>
      <c r="I109" s="13">
        <f t="shared" si="2"/>
        <v>0.0054846283965999994</v>
      </c>
      <c r="J109" s="13">
        <f t="shared" si="3"/>
        <v>0.2371100866</v>
      </c>
      <c r="K109" s="13"/>
    </row>
    <row r="110" spans="1:11" ht="12.75">
      <c r="A110" s="11">
        <v>403</v>
      </c>
      <c r="B110">
        <v>0.031829</v>
      </c>
      <c r="C110">
        <v>0.003319</v>
      </c>
      <c r="D110">
        <v>0.14402</v>
      </c>
      <c r="E110">
        <v>85.3742</v>
      </c>
      <c r="F110" s="9">
        <f>Data_Entry!F116</f>
        <v>0.024</v>
      </c>
      <c r="G110" s="13">
        <f t="shared" si="0"/>
        <v>0.2833569698</v>
      </c>
      <c r="H110" s="13">
        <f t="shared" si="1"/>
        <v>0.06521700988320002</v>
      </c>
      <c r="I110" s="13">
        <f t="shared" si="2"/>
        <v>0.0068005672752</v>
      </c>
      <c r="J110" s="13">
        <f t="shared" si="3"/>
        <v>0.29509421481600007</v>
      </c>
      <c r="K110" s="13"/>
    </row>
    <row r="111" spans="1:11" ht="12.75">
      <c r="A111" s="11">
        <v>404</v>
      </c>
      <c r="B111">
        <v>0.037278</v>
      </c>
      <c r="C111">
        <v>0.00388</v>
      </c>
      <c r="D111">
        <v>0.16899</v>
      </c>
      <c r="E111">
        <v>86.2473</v>
      </c>
      <c r="F111" s="9">
        <f>Data_Entry!F117</f>
        <v>0.024</v>
      </c>
      <c r="G111" s="13">
        <f t="shared" si="0"/>
        <v>0.334639524</v>
      </c>
      <c r="H111" s="13">
        <f t="shared" si="1"/>
        <v>0.07716304438559998</v>
      </c>
      <c r="I111" s="13">
        <f t="shared" si="2"/>
        <v>0.008031348576</v>
      </c>
      <c r="J111" s="13">
        <f t="shared" si="3"/>
        <v>0.349798349448</v>
      </c>
      <c r="K111" s="13"/>
    </row>
    <row r="112" spans="1:11" ht="12.75">
      <c r="A112" s="11">
        <v>405</v>
      </c>
      <c r="B112">
        <v>0.0434</v>
      </c>
      <c r="C112">
        <v>0.004509</v>
      </c>
      <c r="D112">
        <v>0.19712</v>
      </c>
      <c r="E112">
        <v>87.1204</v>
      </c>
      <c r="F112" s="9">
        <f>Data_Entry!F118</f>
        <v>0.026</v>
      </c>
      <c r="G112" s="13">
        <f t="shared" si="0"/>
        <v>0.39282588360000004</v>
      </c>
      <c r="H112" s="13">
        <f t="shared" si="1"/>
        <v>0.09830665935999999</v>
      </c>
      <c r="I112" s="13">
        <f t="shared" si="2"/>
        <v>0.010213472973599999</v>
      </c>
      <c r="J112" s="13">
        <f t="shared" si="3"/>
        <v>0.44650250444799994</v>
      </c>
      <c r="K112" s="13"/>
    </row>
    <row r="113" spans="1:11" ht="12.75">
      <c r="A113" s="11">
        <v>406</v>
      </c>
      <c r="B113">
        <v>0.050223</v>
      </c>
      <c r="C113">
        <v>0.005209</v>
      </c>
      <c r="D113">
        <v>0.22857</v>
      </c>
      <c r="E113">
        <v>87.9936</v>
      </c>
      <c r="F113" s="9">
        <f>Data_Entry!F119</f>
        <v>0.027</v>
      </c>
      <c r="G113" s="13">
        <f t="shared" si="0"/>
        <v>0.4583586624</v>
      </c>
      <c r="H113" s="13">
        <f t="shared" si="1"/>
        <v>0.11932116946559998</v>
      </c>
      <c r="I113" s="13">
        <f t="shared" si="2"/>
        <v>0.012375683884799999</v>
      </c>
      <c r="J113" s="13">
        <f t="shared" si="3"/>
        <v>0.543042823104</v>
      </c>
      <c r="K113" s="13"/>
    </row>
    <row r="114" spans="1:11" ht="12.75">
      <c r="A114" s="11">
        <v>407</v>
      </c>
      <c r="B114">
        <v>0.057764</v>
      </c>
      <c r="C114">
        <v>0.005985</v>
      </c>
      <c r="D114">
        <v>0.26347</v>
      </c>
      <c r="E114">
        <v>88.8667</v>
      </c>
      <c r="F114" s="9">
        <f>Data_Entry!F120</f>
        <v>0.028</v>
      </c>
      <c r="G114" s="13">
        <f t="shared" si="0"/>
        <v>0.5318671994999999</v>
      </c>
      <c r="H114" s="13">
        <f t="shared" si="1"/>
        <v>0.1437322896464</v>
      </c>
      <c r="I114" s="13">
        <f t="shared" si="2"/>
        <v>0.014892281585999999</v>
      </c>
      <c r="J114" s="13">
        <f t="shared" si="3"/>
        <v>0.6555838645719999</v>
      </c>
      <c r="K114" s="13"/>
    </row>
    <row r="115" spans="1:11" ht="12.75">
      <c r="A115" s="11">
        <v>408</v>
      </c>
      <c r="B115">
        <v>0.066038</v>
      </c>
      <c r="C115">
        <v>0.006833</v>
      </c>
      <c r="D115">
        <v>0.3019</v>
      </c>
      <c r="E115">
        <v>89.7398</v>
      </c>
      <c r="F115" s="9">
        <f>Data_Entry!F121</f>
        <v>0.03</v>
      </c>
      <c r="G115" s="13">
        <f t="shared" si="0"/>
        <v>0.6131920533999999</v>
      </c>
      <c r="H115" s="13">
        <f t="shared" si="1"/>
        <v>0.177787107372</v>
      </c>
      <c r="I115" s="13">
        <f t="shared" si="2"/>
        <v>0.018395761602</v>
      </c>
      <c r="J115" s="13">
        <f t="shared" si="3"/>
        <v>0.8127733685999999</v>
      </c>
      <c r="K115" s="13"/>
    </row>
    <row r="116" spans="1:11" ht="12.75">
      <c r="A116" s="11">
        <v>409</v>
      </c>
      <c r="B116">
        <v>0.075033</v>
      </c>
      <c r="C116">
        <v>0.007757</v>
      </c>
      <c r="D116">
        <v>0.34387</v>
      </c>
      <c r="E116">
        <v>90.6129</v>
      </c>
      <c r="F116" s="9">
        <f>Data_Entry!F122</f>
        <v>0.032</v>
      </c>
      <c r="G116" s="13">
        <f t="shared" si="0"/>
        <v>0.7028842652999999</v>
      </c>
      <c r="H116" s="13">
        <f t="shared" si="1"/>
        <v>0.2175666472224</v>
      </c>
      <c r="I116" s="13">
        <f t="shared" si="2"/>
        <v>0.022492296489599998</v>
      </c>
      <c r="J116" s="13">
        <f t="shared" si="3"/>
        <v>0.997089853536</v>
      </c>
      <c r="K116" s="13"/>
    </row>
    <row r="117" spans="1:11" ht="12.75">
      <c r="A117" s="11">
        <v>410</v>
      </c>
      <c r="B117">
        <v>0.084736</v>
      </c>
      <c r="C117">
        <v>0.008756</v>
      </c>
      <c r="D117">
        <v>0.389366</v>
      </c>
      <c r="E117">
        <v>91.486</v>
      </c>
      <c r="F117" s="9">
        <f>Data_Entry!F123</f>
        <v>0.035</v>
      </c>
      <c r="G117" s="13">
        <f t="shared" si="0"/>
        <v>0.8010514160000001</v>
      </c>
      <c r="H117" s="13">
        <f t="shared" si="1"/>
        <v>0.27132551936000004</v>
      </c>
      <c r="I117" s="13">
        <f t="shared" si="2"/>
        <v>0.028036799560000002</v>
      </c>
      <c r="J117" s="13">
        <f t="shared" si="3"/>
        <v>1.2467538256600001</v>
      </c>
      <c r="K117" s="13"/>
    </row>
    <row r="118" spans="1:11" ht="12.75">
      <c r="A118" s="11">
        <v>411</v>
      </c>
      <c r="B118">
        <v>0.095041</v>
      </c>
      <c r="C118">
        <v>0.009816</v>
      </c>
      <c r="D118">
        <v>0.43797</v>
      </c>
      <c r="E118">
        <v>91.6806</v>
      </c>
      <c r="F118" s="9">
        <f>Data_Entry!F124</f>
        <v>0.037</v>
      </c>
      <c r="G118" s="13">
        <f t="shared" si="0"/>
        <v>0.8999367696</v>
      </c>
      <c r="H118" s="13">
        <f t="shared" si="1"/>
        <v>0.32239638847019997</v>
      </c>
      <c r="I118" s="13">
        <f t="shared" si="2"/>
        <v>0.0332976604752</v>
      </c>
      <c r="J118" s="13">
        <f t="shared" si="3"/>
        <v>1.485674038134</v>
      </c>
      <c r="K118" s="13"/>
    </row>
    <row r="119" spans="1:11" ht="12.75">
      <c r="A119" s="11">
        <v>412</v>
      </c>
      <c r="B119">
        <v>0.105836</v>
      </c>
      <c r="C119">
        <v>0.010918</v>
      </c>
      <c r="D119">
        <v>0.48922</v>
      </c>
      <c r="E119">
        <v>91.8752</v>
      </c>
      <c r="F119" s="9">
        <f>Data_Entry!F125</f>
        <v>0.039</v>
      </c>
      <c r="G119" s="13">
        <f t="shared" si="0"/>
        <v>1.0030934336000001</v>
      </c>
      <c r="H119" s="13">
        <f t="shared" si="1"/>
        <v>0.37922444302080005</v>
      </c>
      <c r="I119" s="13">
        <f t="shared" si="2"/>
        <v>0.03912064391040001</v>
      </c>
      <c r="J119" s="13">
        <f t="shared" si="3"/>
        <v>1.7529402284160003</v>
      </c>
      <c r="K119" s="13"/>
    </row>
    <row r="120" spans="1:11" ht="12.75">
      <c r="A120" s="11">
        <v>413</v>
      </c>
      <c r="B120">
        <v>0.117066</v>
      </c>
      <c r="C120">
        <v>0.012058</v>
      </c>
      <c r="D120">
        <v>0.5429</v>
      </c>
      <c r="E120">
        <v>92.0697</v>
      </c>
      <c r="F120" s="9">
        <f>Data_Entry!F126</f>
        <v>0.041</v>
      </c>
      <c r="G120" s="13">
        <f t="shared" si="0"/>
        <v>1.1101764425999998</v>
      </c>
      <c r="H120" s="13">
        <f t="shared" si="1"/>
        <v>0.4419074915082</v>
      </c>
      <c r="I120" s="13">
        <f t="shared" si="2"/>
        <v>0.0455172341466</v>
      </c>
      <c r="J120" s="13">
        <f t="shared" si="3"/>
        <v>2.0493702453300005</v>
      </c>
      <c r="K120" s="13"/>
    </row>
    <row r="121" spans="1:11" ht="12.75">
      <c r="A121" s="11">
        <v>414</v>
      </c>
      <c r="B121">
        <v>0.128682</v>
      </c>
      <c r="C121">
        <v>0.013237</v>
      </c>
      <c r="D121">
        <v>0.59881</v>
      </c>
      <c r="E121">
        <v>92.2643</v>
      </c>
      <c r="F121" s="9">
        <f>Data_Entry!F127</f>
        <v>0.045</v>
      </c>
      <c r="G121" s="13">
        <f t="shared" si="0"/>
        <v>1.2213025391</v>
      </c>
      <c r="H121" s="13">
        <f t="shared" si="1"/>
        <v>0.534273959367</v>
      </c>
      <c r="I121" s="13">
        <f t="shared" si="2"/>
        <v>0.0549586142595</v>
      </c>
      <c r="J121" s="13">
        <f t="shared" si="3"/>
        <v>2.4861953467349998</v>
      </c>
      <c r="K121" s="13"/>
    </row>
    <row r="122" spans="1:11" ht="12.75">
      <c r="A122" s="11">
        <v>415</v>
      </c>
      <c r="B122">
        <v>0.140638</v>
      </c>
      <c r="C122">
        <v>0.014456</v>
      </c>
      <c r="D122">
        <v>0.65676</v>
      </c>
      <c r="E122">
        <v>92.4589</v>
      </c>
      <c r="F122" s="9">
        <f>Data_Entry!F128</f>
        <v>0.051</v>
      </c>
      <c r="G122" s="13">
        <f t="shared" si="0"/>
        <v>1.3365858584</v>
      </c>
      <c r="H122" s="13">
        <f t="shared" si="1"/>
        <v>0.6631649736882</v>
      </c>
      <c r="I122" s="13">
        <f t="shared" si="2"/>
        <v>0.0681658787784</v>
      </c>
      <c r="J122" s="13">
        <f t="shared" si="3"/>
        <v>3.096888665364</v>
      </c>
      <c r="K122" s="13"/>
    </row>
    <row r="123" spans="1:11" ht="12.75">
      <c r="A123" s="11">
        <v>416</v>
      </c>
      <c r="B123">
        <v>0.152893</v>
      </c>
      <c r="C123">
        <v>0.015717</v>
      </c>
      <c r="D123">
        <v>0.71658</v>
      </c>
      <c r="E123">
        <v>92.6535</v>
      </c>
      <c r="F123" s="9">
        <f>Data_Entry!F129</f>
        <v>0.058</v>
      </c>
      <c r="G123" s="13">
        <f t="shared" si="0"/>
        <v>1.4562350594999998</v>
      </c>
      <c r="H123" s="13">
        <f t="shared" si="1"/>
        <v>0.821632151379</v>
      </c>
      <c r="I123" s="13">
        <f t="shared" si="2"/>
        <v>0.084461633451</v>
      </c>
      <c r="J123" s="13">
        <f t="shared" si="3"/>
        <v>3.85083141174</v>
      </c>
      <c r="K123" s="13"/>
    </row>
    <row r="124" spans="1:11" ht="12.75">
      <c r="A124" s="11">
        <v>417</v>
      </c>
      <c r="B124">
        <v>0.165416</v>
      </c>
      <c r="C124">
        <v>0.017025</v>
      </c>
      <c r="D124">
        <v>0.77812</v>
      </c>
      <c r="E124">
        <v>92.8481</v>
      </c>
      <c r="F124" s="9">
        <f>Data_Entry!F130</f>
        <v>0.064</v>
      </c>
      <c r="G124" s="13">
        <f t="shared" si="0"/>
        <v>1.5807389024999998</v>
      </c>
      <c r="H124" s="13">
        <f t="shared" si="1"/>
        <v>0.9829479238144001</v>
      </c>
      <c r="I124" s="13">
        <f t="shared" si="2"/>
        <v>0.10116728975999999</v>
      </c>
      <c r="J124" s="13">
        <f t="shared" si="3"/>
        <v>4.623805668608</v>
      </c>
      <c r="K124" s="13"/>
    </row>
    <row r="125" spans="1:11" ht="12.75">
      <c r="A125" s="11">
        <v>418</v>
      </c>
      <c r="B125">
        <v>0.178191</v>
      </c>
      <c r="C125">
        <v>0.018399</v>
      </c>
      <c r="D125">
        <v>0.84131</v>
      </c>
      <c r="E125">
        <v>93.0426</v>
      </c>
      <c r="F125" s="9">
        <f>Data_Entry!F131</f>
        <v>0.069</v>
      </c>
      <c r="G125" s="13">
        <f t="shared" si="0"/>
        <v>1.7118907973999997</v>
      </c>
      <c r="H125" s="13">
        <f t="shared" si="1"/>
        <v>1.1439754216254</v>
      </c>
      <c r="I125" s="13">
        <f t="shared" si="2"/>
        <v>0.11812046502059999</v>
      </c>
      <c r="J125" s="13">
        <f t="shared" si="3"/>
        <v>5.4011592166139994</v>
      </c>
      <c r="K125" s="13"/>
    </row>
    <row r="126" spans="1:11" ht="12.75">
      <c r="A126" s="11">
        <v>419</v>
      </c>
      <c r="B126">
        <v>0.191214</v>
      </c>
      <c r="C126">
        <v>0.019848</v>
      </c>
      <c r="D126">
        <v>0.90611</v>
      </c>
      <c r="E126">
        <v>93.2372</v>
      </c>
      <c r="F126" s="9">
        <f>Data_Entry!F132</f>
        <v>0.075</v>
      </c>
      <c r="G126" s="13">
        <f t="shared" si="0"/>
        <v>1.8505719456</v>
      </c>
      <c r="H126" s="13">
        <f t="shared" si="1"/>
        <v>1.33711934706</v>
      </c>
      <c r="I126" s="13">
        <f t="shared" si="2"/>
        <v>0.13879289592000002</v>
      </c>
      <c r="J126" s="13">
        <f t="shared" si="3"/>
        <v>6.3362369469</v>
      </c>
      <c r="K126" s="13"/>
    </row>
    <row r="127" spans="1:11" ht="12.75">
      <c r="A127" s="11">
        <v>420</v>
      </c>
      <c r="B127">
        <v>0.204492</v>
      </c>
      <c r="C127">
        <v>0.021391</v>
      </c>
      <c r="D127">
        <v>0.972542</v>
      </c>
      <c r="E127">
        <v>93.4318</v>
      </c>
      <c r="F127" s="9">
        <f>Data_Entry!F133</f>
        <v>0.081</v>
      </c>
      <c r="G127" s="13">
        <f t="shared" si="0"/>
        <v>1.9985996337999998</v>
      </c>
      <c r="H127" s="13">
        <f t="shared" si="1"/>
        <v>1.5475905072936</v>
      </c>
      <c r="I127" s="13">
        <f t="shared" si="2"/>
        <v>0.16188657033780002</v>
      </c>
      <c r="J127" s="13">
        <f t="shared" si="3"/>
        <v>7.3601743204836</v>
      </c>
      <c r="K127" s="13"/>
    </row>
    <row r="128" spans="1:11" ht="12.75">
      <c r="A128" s="11">
        <v>421</v>
      </c>
      <c r="B128">
        <v>0.21765</v>
      </c>
      <c r="C128">
        <v>0.022992</v>
      </c>
      <c r="D128">
        <v>1.0389</v>
      </c>
      <c r="E128">
        <v>92.7568</v>
      </c>
      <c r="F128" s="9">
        <f>Data_Entry!F134</f>
        <v>0.087</v>
      </c>
      <c r="G128" s="13">
        <f t="shared" si="0"/>
        <v>2.1326643456</v>
      </c>
      <c r="H128" s="13">
        <f t="shared" si="1"/>
        <v>1.75640102424</v>
      </c>
      <c r="I128" s="13">
        <f t="shared" si="2"/>
        <v>0.1855417980672</v>
      </c>
      <c r="J128" s="13">
        <f t="shared" si="3"/>
        <v>8.38375843824</v>
      </c>
      <c r="K128" s="13"/>
    </row>
    <row r="129" spans="1:11" ht="12.75">
      <c r="A129" s="11">
        <v>422</v>
      </c>
      <c r="B129">
        <v>0.230267</v>
      </c>
      <c r="C129">
        <v>0.024598</v>
      </c>
      <c r="D129">
        <v>1.1031</v>
      </c>
      <c r="E129">
        <v>92.0819</v>
      </c>
      <c r="F129" s="9">
        <f>Data_Entry!F135</f>
        <v>0.092</v>
      </c>
      <c r="G129" s="13">
        <f t="shared" si="0"/>
        <v>2.2650305762</v>
      </c>
      <c r="H129" s="13">
        <f t="shared" si="1"/>
        <v>1.9507149037916</v>
      </c>
      <c r="I129" s="13">
        <f t="shared" si="2"/>
        <v>0.2083828130104</v>
      </c>
      <c r="J129" s="13">
        <f t="shared" si="3"/>
        <v>9.34495003788</v>
      </c>
      <c r="K129" s="13"/>
    </row>
    <row r="130" spans="1:11" ht="12.75">
      <c r="A130" s="11">
        <v>423</v>
      </c>
      <c r="B130">
        <v>0.242311</v>
      </c>
      <c r="C130">
        <v>0.026213</v>
      </c>
      <c r="D130">
        <v>1.1651</v>
      </c>
      <c r="E130">
        <v>91.4069</v>
      </c>
      <c r="F130" s="9">
        <f>Data_Entry!F136</f>
        <v>0.099</v>
      </c>
      <c r="G130" s="13">
        <f t="shared" si="0"/>
        <v>2.3960490696999996</v>
      </c>
      <c r="H130" s="13">
        <f t="shared" si="1"/>
        <v>2.1927408372441</v>
      </c>
      <c r="I130" s="13">
        <f t="shared" si="2"/>
        <v>0.2372088579003</v>
      </c>
      <c r="J130" s="13">
        <f t="shared" si="3"/>
        <v>10.54331973981</v>
      </c>
      <c r="K130" s="13"/>
    </row>
    <row r="131" spans="1:11" ht="12.75">
      <c r="A131" s="11">
        <v>424</v>
      </c>
      <c r="B131">
        <v>0.253793</v>
      </c>
      <c r="C131">
        <v>0.027841</v>
      </c>
      <c r="D131">
        <v>1.2249</v>
      </c>
      <c r="E131">
        <v>90.732</v>
      </c>
      <c r="F131" s="9">
        <f>Data_Entry!F137</f>
        <v>0.104</v>
      </c>
      <c r="G131" s="13">
        <f aca="true" t="shared" si="4" ref="G131:G194">C131*E131</f>
        <v>2.526069612</v>
      </c>
      <c r="H131" s="13">
        <f aca="true" t="shared" si="5" ref="H131:H194">E131*F131*B131</f>
        <v>2.394823233504</v>
      </c>
      <c r="I131" s="13">
        <f aca="true" t="shared" si="6" ref="I131:I194">E131*F131*C131</f>
        <v>0.26271123964800003</v>
      </c>
      <c r="J131" s="13">
        <f aca="true" t="shared" si="7" ref="J131:J194">E131*F131*D131</f>
        <v>11.558313187200001</v>
      </c>
      <c r="K131" s="13"/>
    </row>
    <row r="132" spans="1:11" ht="12.75">
      <c r="A132" s="11">
        <v>425</v>
      </c>
      <c r="B132">
        <v>0.264737</v>
      </c>
      <c r="C132">
        <v>0.029497</v>
      </c>
      <c r="D132">
        <v>1.2825</v>
      </c>
      <c r="E132">
        <v>90.057</v>
      </c>
      <c r="F132" s="9">
        <f>Data_Entry!F138</f>
        <v>0.11</v>
      </c>
      <c r="G132" s="13">
        <f t="shared" si="4"/>
        <v>2.656411329</v>
      </c>
      <c r="H132" s="13">
        <f t="shared" si="5"/>
        <v>2.62255620099</v>
      </c>
      <c r="I132" s="13">
        <f t="shared" si="6"/>
        <v>0.29220524619000005</v>
      </c>
      <c r="J132" s="13">
        <f t="shared" si="7"/>
        <v>12.704791275000002</v>
      </c>
      <c r="K132" s="13"/>
    </row>
    <row r="133" spans="1:11" ht="12.75">
      <c r="A133" s="11">
        <v>426</v>
      </c>
      <c r="B133">
        <v>0.275195</v>
      </c>
      <c r="C133">
        <v>0.031195</v>
      </c>
      <c r="D133">
        <v>1.3382</v>
      </c>
      <c r="E133">
        <v>89.3821</v>
      </c>
      <c r="F133" s="9">
        <f>Data_Entry!F139</f>
        <v>0.117</v>
      </c>
      <c r="G133" s="13">
        <f t="shared" si="4"/>
        <v>2.7882746094999997</v>
      </c>
      <c r="H133" s="13">
        <f t="shared" si="5"/>
        <v>2.8779083201115</v>
      </c>
      <c r="I133" s="13">
        <f t="shared" si="6"/>
        <v>0.3262281293115</v>
      </c>
      <c r="J133" s="13">
        <f t="shared" si="7"/>
        <v>13.994501767740001</v>
      </c>
      <c r="K133" s="13"/>
    </row>
    <row r="134" spans="1:11" ht="12.75">
      <c r="A134" s="11">
        <v>427</v>
      </c>
      <c r="B134">
        <v>0.285301</v>
      </c>
      <c r="C134">
        <v>0.032927</v>
      </c>
      <c r="D134">
        <v>1.3926</v>
      </c>
      <c r="E134">
        <v>88.7071</v>
      </c>
      <c r="F134" s="9">
        <f>Data_Entry!F140</f>
        <v>0.122</v>
      </c>
      <c r="G134" s="13">
        <f t="shared" si="4"/>
        <v>2.9208586816999995</v>
      </c>
      <c r="H134" s="13">
        <f t="shared" si="5"/>
        <v>3.0876033691262004</v>
      </c>
      <c r="I134" s="13">
        <f t="shared" si="6"/>
        <v>0.35634475916739994</v>
      </c>
      <c r="J134" s="13">
        <f t="shared" si="7"/>
        <v>15.07108791012</v>
      </c>
      <c r="K134" s="13"/>
    </row>
    <row r="135" spans="1:11" ht="12.75">
      <c r="A135" s="11">
        <v>428</v>
      </c>
      <c r="B135">
        <v>0.295143</v>
      </c>
      <c r="C135">
        <v>0.034738</v>
      </c>
      <c r="D135">
        <v>1.4461</v>
      </c>
      <c r="E135">
        <v>88.0322</v>
      </c>
      <c r="F135" s="9">
        <f>Data_Entry!F141</f>
        <v>0.127</v>
      </c>
      <c r="G135" s="13">
        <f t="shared" si="4"/>
        <v>3.0580625636</v>
      </c>
      <c r="H135" s="13">
        <f t="shared" si="5"/>
        <v>3.2997251257842</v>
      </c>
      <c r="I135" s="13">
        <f t="shared" si="6"/>
        <v>0.38837394557719995</v>
      </c>
      <c r="J135" s="13">
        <f t="shared" si="7"/>
        <v>16.16752728134</v>
      </c>
      <c r="K135" s="13"/>
    </row>
    <row r="136" spans="1:11" ht="12.75">
      <c r="A136" s="11">
        <v>429</v>
      </c>
      <c r="B136">
        <v>0.304869</v>
      </c>
      <c r="C136">
        <v>0.036654</v>
      </c>
      <c r="D136">
        <v>1.4994</v>
      </c>
      <c r="E136">
        <v>87.3572</v>
      </c>
      <c r="F136" s="9">
        <f>Data_Entry!F142</f>
        <v>0.133</v>
      </c>
      <c r="G136" s="13">
        <f t="shared" si="4"/>
        <v>3.2019908088</v>
      </c>
      <c r="H136" s="13">
        <f t="shared" si="5"/>
        <v>3.5421227935044004</v>
      </c>
      <c r="I136" s="13">
        <f t="shared" si="6"/>
        <v>0.42586477757040003</v>
      </c>
      <c r="J136" s="13">
        <f t="shared" si="7"/>
        <v>17.420790295440003</v>
      </c>
      <c r="K136" s="13"/>
    </row>
    <row r="137" spans="1:11" ht="12.75">
      <c r="A137" s="11">
        <v>430</v>
      </c>
      <c r="B137">
        <v>0.314679</v>
      </c>
      <c r="C137">
        <v>0.038676</v>
      </c>
      <c r="D137">
        <v>1.55348</v>
      </c>
      <c r="E137">
        <v>86.6823</v>
      </c>
      <c r="F137" s="9">
        <f>Data_Entry!F143</f>
        <v>0.139</v>
      </c>
      <c r="G137" s="13">
        <f t="shared" si="4"/>
        <v>3.3525246348</v>
      </c>
      <c r="H137" s="13">
        <f t="shared" si="5"/>
        <v>3.7915168279563</v>
      </c>
      <c r="I137" s="13">
        <f t="shared" si="6"/>
        <v>0.4660009242372</v>
      </c>
      <c r="J137" s="13">
        <f t="shared" si="7"/>
        <v>18.717631497156</v>
      </c>
      <c r="K137" s="13"/>
    </row>
    <row r="138" spans="1:11" ht="12.75">
      <c r="A138" s="11">
        <v>431</v>
      </c>
      <c r="B138">
        <v>0.324355</v>
      </c>
      <c r="C138">
        <v>0.040792</v>
      </c>
      <c r="D138">
        <v>1.6072</v>
      </c>
      <c r="E138">
        <v>88.5006</v>
      </c>
      <c r="F138" s="9">
        <f>Data_Entry!F144</f>
        <v>0.144</v>
      </c>
      <c r="G138" s="13">
        <f t="shared" si="4"/>
        <v>3.6101164752000003</v>
      </c>
      <c r="H138" s="13">
        <f t="shared" si="5"/>
        <v>4.133608144272</v>
      </c>
      <c r="I138" s="13">
        <f t="shared" si="6"/>
        <v>0.5198567724288</v>
      </c>
      <c r="J138" s="13">
        <f t="shared" si="7"/>
        <v>20.48229566208</v>
      </c>
      <c r="K138" s="13"/>
    </row>
    <row r="139" spans="1:11" ht="12.75">
      <c r="A139" s="11">
        <v>432</v>
      </c>
      <c r="B139">
        <v>0.33357</v>
      </c>
      <c r="C139">
        <v>0.042946</v>
      </c>
      <c r="D139">
        <v>1.6589</v>
      </c>
      <c r="E139">
        <v>90.3188</v>
      </c>
      <c r="F139" s="9">
        <f>Data_Entry!F145</f>
        <v>0.151</v>
      </c>
      <c r="G139" s="13">
        <f t="shared" si="4"/>
        <v>3.8788311847999997</v>
      </c>
      <c r="H139" s="13">
        <f t="shared" si="5"/>
        <v>4.549273959515999</v>
      </c>
      <c r="I139" s="13">
        <f t="shared" si="6"/>
        <v>0.5857035089047999</v>
      </c>
      <c r="J139" s="13">
        <f t="shared" si="7"/>
        <v>22.624308455319998</v>
      </c>
      <c r="K139" s="13"/>
    </row>
    <row r="140" spans="1:11" ht="12.75">
      <c r="A140" s="11">
        <v>433</v>
      </c>
      <c r="B140">
        <v>0.342243</v>
      </c>
      <c r="C140">
        <v>0.045114</v>
      </c>
      <c r="D140">
        <v>1.7082</v>
      </c>
      <c r="E140">
        <v>92.1371</v>
      </c>
      <c r="F140" s="9">
        <f>Data_Entry!F146</f>
        <v>0.156</v>
      </c>
      <c r="G140" s="13">
        <f t="shared" si="4"/>
        <v>4.1566731294000006</v>
      </c>
      <c r="H140" s="13">
        <f t="shared" si="5"/>
        <v>4.919191292386801</v>
      </c>
      <c r="I140" s="13">
        <f t="shared" si="6"/>
        <v>0.6484410081864</v>
      </c>
      <c r="J140" s="13">
        <f t="shared" si="7"/>
        <v>24.552620698320002</v>
      </c>
      <c r="K140" s="13"/>
    </row>
    <row r="141" spans="1:11" ht="12.75">
      <c r="A141" s="11">
        <v>434</v>
      </c>
      <c r="B141">
        <v>0.350312</v>
      </c>
      <c r="C141">
        <v>0.047333</v>
      </c>
      <c r="D141">
        <v>1.7548</v>
      </c>
      <c r="E141">
        <v>93.9554</v>
      </c>
      <c r="F141" s="9">
        <f>Data_Entry!F147</f>
        <v>0.161</v>
      </c>
      <c r="G141" s="13">
        <f t="shared" si="4"/>
        <v>4.4471909482</v>
      </c>
      <c r="H141" s="13">
        <f t="shared" si="5"/>
        <v>5.2991063576528</v>
      </c>
      <c r="I141" s="13">
        <f t="shared" si="6"/>
        <v>0.7159977426602</v>
      </c>
      <c r="J141" s="13">
        <f t="shared" si="7"/>
        <v>26.54454268312</v>
      </c>
      <c r="K141" s="13"/>
    </row>
    <row r="142" spans="1:11" ht="12.75">
      <c r="A142" s="11">
        <v>435</v>
      </c>
      <c r="B142">
        <v>0.357719</v>
      </c>
      <c r="C142">
        <v>0.049602</v>
      </c>
      <c r="D142">
        <v>1.7985</v>
      </c>
      <c r="E142">
        <v>95.7736</v>
      </c>
      <c r="F142" s="9">
        <f>Data_Entry!F148</f>
        <v>0.166</v>
      </c>
      <c r="G142" s="13">
        <f t="shared" si="4"/>
        <v>4.7505621072</v>
      </c>
      <c r="H142" s="13">
        <f t="shared" si="5"/>
        <v>5.687166045454401</v>
      </c>
      <c r="I142" s="13">
        <f t="shared" si="6"/>
        <v>0.7885933097952001</v>
      </c>
      <c r="J142" s="13">
        <f t="shared" si="7"/>
        <v>28.593304053600004</v>
      </c>
      <c r="K142" s="13"/>
    </row>
    <row r="143" spans="1:11" ht="12.75">
      <c r="A143" s="11">
        <v>436</v>
      </c>
      <c r="B143">
        <v>0.364482</v>
      </c>
      <c r="C143">
        <v>0.051934</v>
      </c>
      <c r="D143">
        <v>1.8392</v>
      </c>
      <c r="E143">
        <v>97.5919</v>
      </c>
      <c r="F143" s="9">
        <f>Data_Entry!F149</f>
        <v>0.17</v>
      </c>
      <c r="G143" s="13">
        <f t="shared" si="4"/>
        <v>5.0683377346</v>
      </c>
      <c r="H143" s="13">
        <f t="shared" si="5"/>
        <v>6.046983452286</v>
      </c>
      <c r="I143" s="13">
        <f t="shared" si="6"/>
        <v>0.861617414882</v>
      </c>
      <c r="J143" s="13">
        <f t="shared" si="7"/>
        <v>30.5134738216</v>
      </c>
      <c r="K143" s="13"/>
    </row>
    <row r="144" spans="1:11" ht="12.75">
      <c r="A144" s="11">
        <v>437</v>
      </c>
      <c r="B144">
        <v>0.370493</v>
      </c>
      <c r="C144">
        <v>0.054337</v>
      </c>
      <c r="D144">
        <v>1.8766</v>
      </c>
      <c r="E144">
        <v>99.4102</v>
      </c>
      <c r="F144" s="9">
        <f>Data_Entry!F150</f>
        <v>0.173</v>
      </c>
      <c r="G144" s="13">
        <f t="shared" si="4"/>
        <v>5.401652037400001</v>
      </c>
      <c r="H144" s="13">
        <f t="shared" si="5"/>
        <v>6.3717254985478</v>
      </c>
      <c r="I144" s="13">
        <f t="shared" si="6"/>
        <v>0.9344858024702</v>
      </c>
      <c r="J144" s="13">
        <f t="shared" si="7"/>
        <v>32.27370036836</v>
      </c>
      <c r="K144" s="13"/>
    </row>
    <row r="145" spans="1:11" ht="12.75">
      <c r="A145" s="11">
        <v>438</v>
      </c>
      <c r="B145">
        <v>0.375727</v>
      </c>
      <c r="C145">
        <v>0.056822</v>
      </c>
      <c r="D145">
        <v>1.9105</v>
      </c>
      <c r="E145">
        <v>101.228</v>
      </c>
      <c r="F145" s="9">
        <f>Data_Entry!F151</f>
        <v>0.176</v>
      </c>
      <c r="G145" s="13">
        <f t="shared" si="4"/>
        <v>5.751977415999999</v>
      </c>
      <c r="H145" s="13">
        <f t="shared" si="5"/>
        <v>6.694000325055999</v>
      </c>
      <c r="I145" s="13">
        <f t="shared" si="6"/>
        <v>1.012348025216</v>
      </c>
      <c r="J145" s="13">
        <f t="shared" si="7"/>
        <v>34.037712544</v>
      </c>
      <c r="K145" s="13"/>
    </row>
    <row r="146" spans="1:11" ht="12.75">
      <c r="A146" s="11">
        <v>439</v>
      </c>
      <c r="B146">
        <v>0.380158</v>
      </c>
      <c r="C146">
        <v>0.059399</v>
      </c>
      <c r="D146">
        <v>1.9408</v>
      </c>
      <c r="E146">
        <v>103.047</v>
      </c>
      <c r="F146" s="9">
        <f>Data_Entry!F152</f>
        <v>0.178</v>
      </c>
      <c r="G146" s="13">
        <f t="shared" si="4"/>
        <v>6.120888753</v>
      </c>
      <c r="H146" s="13">
        <f t="shared" si="5"/>
        <v>6.972997173827999</v>
      </c>
      <c r="I146" s="13">
        <f t="shared" si="6"/>
        <v>1.0895181980339999</v>
      </c>
      <c r="J146" s="13">
        <f t="shared" si="7"/>
        <v>35.5988639328</v>
      </c>
      <c r="K146" s="13"/>
    </row>
    <row r="147" spans="1:11" ht="12.75">
      <c r="A147" s="11">
        <v>440</v>
      </c>
      <c r="B147">
        <v>0.383734</v>
      </c>
      <c r="C147">
        <v>0.062077</v>
      </c>
      <c r="D147">
        <v>1.96728</v>
      </c>
      <c r="E147">
        <v>104.865</v>
      </c>
      <c r="F147" s="9">
        <f>Data_Entry!F153</f>
        <v>0.181</v>
      </c>
      <c r="G147" s="13">
        <f t="shared" si="4"/>
        <v>6.509704605</v>
      </c>
      <c r="H147" s="13">
        <f t="shared" si="5"/>
        <v>7.28348812971</v>
      </c>
      <c r="I147" s="13">
        <f t="shared" si="6"/>
        <v>1.178256533505</v>
      </c>
      <c r="J147" s="13">
        <f t="shared" si="7"/>
        <v>37.34008591319999</v>
      </c>
      <c r="K147" s="13"/>
    </row>
    <row r="148" spans="1:11" ht="12.75">
      <c r="A148" s="11">
        <v>441</v>
      </c>
      <c r="B148">
        <v>0.386327</v>
      </c>
      <c r="C148">
        <v>0.064737</v>
      </c>
      <c r="D148">
        <v>1.9891</v>
      </c>
      <c r="E148">
        <v>106.079</v>
      </c>
      <c r="F148" s="9">
        <f>Data_Entry!F154</f>
        <v>0.182</v>
      </c>
      <c r="G148" s="13">
        <f t="shared" si="4"/>
        <v>6.867236223</v>
      </c>
      <c r="H148" s="13">
        <f t="shared" si="5"/>
        <v>7.458575093605999</v>
      </c>
      <c r="I148" s="13">
        <f t="shared" si="6"/>
        <v>1.249836992586</v>
      </c>
      <c r="J148" s="13">
        <f t="shared" si="7"/>
        <v>38.4023164798</v>
      </c>
      <c r="K148" s="13"/>
    </row>
    <row r="149" spans="1:11" ht="12.75">
      <c r="A149" s="11">
        <v>442</v>
      </c>
      <c r="B149">
        <v>0.387858</v>
      </c>
      <c r="C149">
        <v>0.067285</v>
      </c>
      <c r="D149">
        <v>2.0057</v>
      </c>
      <c r="E149">
        <v>107.294</v>
      </c>
      <c r="F149" s="9">
        <f>Data_Entry!F155</f>
        <v>0.184</v>
      </c>
      <c r="G149" s="13">
        <f t="shared" si="4"/>
        <v>7.2192767899999994</v>
      </c>
      <c r="H149" s="13">
        <f t="shared" si="5"/>
        <v>7.657129870367999</v>
      </c>
      <c r="I149" s="13">
        <f t="shared" si="6"/>
        <v>1.3283469293599999</v>
      </c>
      <c r="J149" s="13">
        <f t="shared" si="7"/>
        <v>39.5967219472</v>
      </c>
      <c r="K149" s="13"/>
    </row>
    <row r="150" spans="1:11" ht="12.75">
      <c r="A150" s="11">
        <v>443</v>
      </c>
      <c r="B150">
        <v>0.388396</v>
      </c>
      <c r="C150">
        <v>0.069764</v>
      </c>
      <c r="D150">
        <v>2.0174</v>
      </c>
      <c r="E150">
        <v>108.508</v>
      </c>
      <c r="F150" s="9">
        <f>Data_Entry!F156</f>
        <v>0.185</v>
      </c>
      <c r="G150" s="13">
        <f t="shared" si="4"/>
        <v>7.569952112</v>
      </c>
      <c r="H150" s="13">
        <f t="shared" si="5"/>
        <v>7.79665353608</v>
      </c>
      <c r="I150" s="13">
        <f t="shared" si="6"/>
        <v>1.4004411407200001</v>
      </c>
      <c r="J150" s="13">
        <f t="shared" si="7"/>
        <v>40.497247251999994</v>
      </c>
      <c r="K150" s="13"/>
    </row>
    <row r="151" spans="1:11" ht="12.75">
      <c r="A151" s="11">
        <v>444</v>
      </c>
      <c r="B151">
        <v>0.387978</v>
      </c>
      <c r="C151">
        <v>0.072218</v>
      </c>
      <c r="D151">
        <v>2.0244</v>
      </c>
      <c r="E151">
        <v>109.722</v>
      </c>
      <c r="F151" s="9">
        <f>Data_Entry!F157</f>
        <v>0.186</v>
      </c>
      <c r="G151" s="13">
        <f t="shared" si="4"/>
        <v>7.923903396</v>
      </c>
      <c r="H151" s="13">
        <f t="shared" si="5"/>
        <v>7.917968313576</v>
      </c>
      <c r="I151" s="13">
        <f t="shared" si="6"/>
        <v>1.473846031656</v>
      </c>
      <c r="J151" s="13">
        <f t="shared" si="7"/>
        <v>41.3145463248</v>
      </c>
      <c r="K151" s="13"/>
    </row>
    <row r="152" spans="1:11" ht="12.75">
      <c r="A152" s="11">
        <v>445</v>
      </c>
      <c r="B152">
        <v>0.386726</v>
      </c>
      <c r="C152">
        <v>0.074704</v>
      </c>
      <c r="D152">
        <v>2.0273</v>
      </c>
      <c r="E152">
        <v>110.936</v>
      </c>
      <c r="F152" s="9">
        <f>Data_Entry!F158</f>
        <v>0.187</v>
      </c>
      <c r="G152" s="13">
        <f t="shared" si="4"/>
        <v>8.287362944000002</v>
      </c>
      <c r="H152" s="13">
        <f t="shared" si="5"/>
        <v>8.022643245232</v>
      </c>
      <c r="I152" s="13">
        <f t="shared" si="6"/>
        <v>1.5497368705280004</v>
      </c>
      <c r="J152" s="13">
        <f t="shared" si="7"/>
        <v>42.0564033736</v>
      </c>
      <c r="K152" s="13"/>
    </row>
    <row r="153" spans="1:11" ht="12.75">
      <c r="A153" s="11">
        <v>446</v>
      </c>
      <c r="B153">
        <v>0.384696</v>
      </c>
      <c r="C153">
        <v>0.077272</v>
      </c>
      <c r="D153">
        <v>2.0264</v>
      </c>
      <c r="E153">
        <v>112.151</v>
      </c>
      <c r="F153" s="9">
        <f>Data_Entry!F159</f>
        <v>0.189</v>
      </c>
      <c r="G153" s="13">
        <f t="shared" si="4"/>
        <v>8.666132071999998</v>
      </c>
      <c r="H153" s="13">
        <f t="shared" si="5"/>
        <v>8.154223767143998</v>
      </c>
      <c r="I153" s="13">
        <f t="shared" si="6"/>
        <v>1.6378989616079997</v>
      </c>
      <c r="J153" s="13">
        <f t="shared" si="7"/>
        <v>42.9526666296</v>
      </c>
      <c r="K153" s="13"/>
    </row>
    <row r="154" spans="1:11" ht="12.75">
      <c r="A154" s="11">
        <v>447</v>
      </c>
      <c r="B154">
        <v>0.382006</v>
      </c>
      <c r="C154">
        <v>0.079979</v>
      </c>
      <c r="D154">
        <v>2.0223</v>
      </c>
      <c r="E154">
        <v>113.365</v>
      </c>
      <c r="F154" s="9">
        <f>Data_Entry!F160</f>
        <v>0.189</v>
      </c>
      <c r="G154" s="13">
        <f t="shared" si="4"/>
        <v>9.066819334999998</v>
      </c>
      <c r="H154" s="13">
        <f t="shared" si="5"/>
        <v>8.184854825910001</v>
      </c>
      <c r="I154" s="13">
        <f t="shared" si="6"/>
        <v>1.713628854315</v>
      </c>
      <c r="J154" s="13">
        <f t="shared" si="7"/>
        <v>43.3297694655</v>
      </c>
      <c r="K154" s="13"/>
    </row>
    <row r="155" spans="1:11" ht="12.75">
      <c r="A155" s="11">
        <v>448</v>
      </c>
      <c r="B155">
        <v>0.378709</v>
      </c>
      <c r="C155">
        <v>0.082874</v>
      </c>
      <c r="D155">
        <v>2.0153</v>
      </c>
      <c r="E155">
        <v>114.579</v>
      </c>
      <c r="F155" s="9">
        <f>Data_Entry!F161</f>
        <v>0.189</v>
      </c>
      <c r="G155" s="13">
        <f t="shared" si="4"/>
        <v>9.495620045999999</v>
      </c>
      <c r="H155" s="13">
        <f t="shared" si="5"/>
        <v>8.201106618579</v>
      </c>
      <c r="I155" s="13">
        <f t="shared" si="6"/>
        <v>1.794672188694</v>
      </c>
      <c r="J155" s="13">
        <f t="shared" si="7"/>
        <v>43.6421900943</v>
      </c>
      <c r="K155" s="13"/>
    </row>
    <row r="156" spans="1:11" ht="12.75">
      <c r="A156" s="11">
        <v>449</v>
      </c>
      <c r="B156">
        <v>0.374915</v>
      </c>
      <c r="C156">
        <v>0.086</v>
      </c>
      <c r="D156">
        <v>2.006</v>
      </c>
      <c r="E156">
        <v>115.794</v>
      </c>
      <c r="F156" s="9">
        <f>Data_Entry!F162</f>
        <v>0.189</v>
      </c>
      <c r="G156" s="13">
        <f t="shared" si="4"/>
        <v>9.958283999999999</v>
      </c>
      <c r="H156" s="13">
        <f t="shared" si="5"/>
        <v>8.205039519389999</v>
      </c>
      <c r="I156" s="13">
        <f t="shared" si="6"/>
        <v>1.8821156759999997</v>
      </c>
      <c r="J156" s="13">
        <f t="shared" si="7"/>
        <v>43.90144239599999</v>
      </c>
      <c r="K156" s="13"/>
    </row>
    <row r="157" spans="1:11" ht="12.75">
      <c r="A157" s="11">
        <v>450</v>
      </c>
      <c r="B157">
        <v>0.370702</v>
      </c>
      <c r="C157">
        <v>0.089456</v>
      </c>
      <c r="D157">
        <v>1.9948</v>
      </c>
      <c r="E157">
        <v>117.008</v>
      </c>
      <c r="F157" s="9">
        <f>Data_Entry!F163</f>
        <v>0.189</v>
      </c>
      <c r="G157" s="13">
        <f t="shared" si="4"/>
        <v>10.467067647999999</v>
      </c>
      <c r="H157" s="13">
        <f t="shared" si="5"/>
        <v>8.197893827423998</v>
      </c>
      <c r="I157" s="13">
        <f t="shared" si="6"/>
        <v>1.9782757854719997</v>
      </c>
      <c r="J157" s="13">
        <f t="shared" si="7"/>
        <v>44.11402853759999</v>
      </c>
      <c r="K157" s="13"/>
    </row>
    <row r="158" spans="1:11" ht="12.75">
      <c r="A158" s="11">
        <v>451</v>
      </c>
      <c r="B158">
        <v>0.366089</v>
      </c>
      <c r="C158">
        <v>0.092947</v>
      </c>
      <c r="D158">
        <v>1.9814</v>
      </c>
      <c r="E158">
        <v>117.088</v>
      </c>
      <c r="F158" s="9">
        <f>Data_Entry!F164</f>
        <v>0.189</v>
      </c>
      <c r="G158" s="13">
        <f t="shared" si="4"/>
        <v>10.882978335999999</v>
      </c>
      <c r="H158" s="13">
        <f t="shared" si="5"/>
        <v>8.101414849247998</v>
      </c>
      <c r="I158" s="13">
        <f t="shared" si="6"/>
        <v>2.0568829055039997</v>
      </c>
      <c r="J158" s="13">
        <f t="shared" si="7"/>
        <v>43.847652844799995</v>
      </c>
      <c r="K158" s="13"/>
    </row>
    <row r="159" spans="1:11" ht="12.75">
      <c r="A159" s="11">
        <v>452</v>
      </c>
      <c r="B159">
        <v>0.361045</v>
      </c>
      <c r="C159">
        <v>0.096275</v>
      </c>
      <c r="D159">
        <v>1.9653</v>
      </c>
      <c r="E159">
        <v>117.169</v>
      </c>
      <c r="F159" s="9">
        <f>Data_Entry!F165</f>
        <v>0.189</v>
      </c>
      <c r="G159" s="13">
        <f t="shared" si="4"/>
        <v>11.280445475</v>
      </c>
      <c r="H159" s="13">
        <f t="shared" si="5"/>
        <v>7.995320223345</v>
      </c>
      <c r="I159" s="13">
        <f t="shared" si="6"/>
        <v>2.132004194775</v>
      </c>
      <c r="J159" s="13">
        <f t="shared" si="7"/>
        <v>43.5214525473</v>
      </c>
      <c r="K159" s="13"/>
    </row>
    <row r="160" spans="1:11" ht="12.75">
      <c r="A160" s="11">
        <v>453</v>
      </c>
      <c r="B160">
        <v>0.355518</v>
      </c>
      <c r="C160">
        <v>0.099535</v>
      </c>
      <c r="D160">
        <v>1.9464</v>
      </c>
      <c r="E160">
        <v>117.249</v>
      </c>
      <c r="F160" s="9">
        <f>Data_Entry!F166</f>
        <v>0.188</v>
      </c>
      <c r="G160" s="13">
        <f t="shared" si="4"/>
        <v>11.670379214999999</v>
      </c>
      <c r="H160" s="13">
        <f t="shared" si="5"/>
        <v>7.836616436616</v>
      </c>
      <c r="I160" s="13">
        <f t="shared" si="6"/>
        <v>2.1940312924199996</v>
      </c>
      <c r="J160" s="13">
        <f t="shared" si="7"/>
        <v>42.90412927679999</v>
      </c>
      <c r="K160" s="13"/>
    </row>
    <row r="161" spans="1:11" ht="12.75">
      <c r="A161" s="11">
        <v>454</v>
      </c>
      <c r="B161">
        <v>0.349486</v>
      </c>
      <c r="C161">
        <v>0.102829</v>
      </c>
      <c r="D161">
        <v>1.9248</v>
      </c>
      <c r="E161">
        <v>117.33</v>
      </c>
      <c r="F161" s="9">
        <f>Data_Entry!F167</f>
        <v>0.187</v>
      </c>
      <c r="G161" s="13">
        <f t="shared" si="4"/>
        <v>12.06492657</v>
      </c>
      <c r="H161" s="13">
        <f t="shared" si="5"/>
        <v>7.66797097506</v>
      </c>
      <c r="I161" s="13">
        <f t="shared" si="6"/>
        <v>2.25614126859</v>
      </c>
      <c r="J161" s="13">
        <f t="shared" si="7"/>
        <v>42.231478608</v>
      </c>
      <c r="K161" s="13"/>
    </row>
    <row r="162" spans="1:11" ht="12.75">
      <c r="A162" s="11">
        <v>455</v>
      </c>
      <c r="B162">
        <v>0.342957</v>
      </c>
      <c r="C162">
        <v>0.106256</v>
      </c>
      <c r="D162">
        <v>1.9007</v>
      </c>
      <c r="E162">
        <v>117.41</v>
      </c>
      <c r="F162" s="9">
        <f>Data_Entry!F168</f>
        <v>0.185</v>
      </c>
      <c r="G162" s="13">
        <f t="shared" si="4"/>
        <v>12.47551696</v>
      </c>
      <c r="H162" s="13">
        <f t="shared" si="5"/>
        <v>7.44931755345</v>
      </c>
      <c r="I162" s="13">
        <f t="shared" si="6"/>
        <v>2.3079706376</v>
      </c>
      <c r="J162" s="13">
        <f t="shared" si="7"/>
        <v>41.284819595</v>
      </c>
      <c r="K162" s="13"/>
    </row>
    <row r="163" spans="1:11" ht="12.75">
      <c r="A163" s="11">
        <v>456</v>
      </c>
      <c r="B163">
        <v>0.335893</v>
      </c>
      <c r="C163">
        <v>0.109901</v>
      </c>
      <c r="D163">
        <v>1.8741</v>
      </c>
      <c r="E163">
        <v>117.49</v>
      </c>
      <c r="F163" s="9">
        <f>Data_Entry!F169</f>
        <v>0.183</v>
      </c>
      <c r="G163" s="13">
        <f t="shared" si="4"/>
        <v>12.912268489999999</v>
      </c>
      <c r="H163" s="13">
        <f t="shared" si="5"/>
        <v>7.22192454831</v>
      </c>
      <c r="I163" s="13">
        <f t="shared" si="6"/>
        <v>2.36294513367</v>
      </c>
      <c r="J163" s="13">
        <f t="shared" si="7"/>
        <v>40.294405647</v>
      </c>
      <c r="K163" s="13"/>
    </row>
    <row r="164" spans="1:11" ht="12.75">
      <c r="A164" s="11">
        <v>457</v>
      </c>
      <c r="B164">
        <v>0.328284</v>
      </c>
      <c r="C164">
        <v>0.113835</v>
      </c>
      <c r="D164">
        <v>1.8451</v>
      </c>
      <c r="E164">
        <v>117.571</v>
      </c>
      <c r="F164" s="9">
        <f>Data_Entry!F170</f>
        <v>0.18</v>
      </c>
      <c r="G164" s="13">
        <f t="shared" si="4"/>
        <v>13.383694785000001</v>
      </c>
      <c r="H164" s="13">
        <f t="shared" si="5"/>
        <v>6.94740206952</v>
      </c>
      <c r="I164" s="13">
        <f t="shared" si="6"/>
        <v>2.4090650612999998</v>
      </c>
      <c r="J164" s="13">
        <f t="shared" si="7"/>
        <v>39.04744537799999</v>
      </c>
      <c r="K164" s="13"/>
    </row>
    <row r="165" spans="1:11" ht="12.75">
      <c r="A165" s="11">
        <v>458</v>
      </c>
      <c r="B165">
        <v>0.32015</v>
      </c>
      <c r="C165">
        <v>0.118167</v>
      </c>
      <c r="D165">
        <v>1.8139</v>
      </c>
      <c r="E165">
        <v>117.651</v>
      </c>
      <c r="F165" s="9">
        <f>Data_Entry!F171</f>
        <v>0.177</v>
      </c>
      <c r="G165" s="13">
        <f t="shared" si="4"/>
        <v>13.902465716999998</v>
      </c>
      <c r="H165" s="13">
        <f t="shared" si="5"/>
        <v>6.666876274049999</v>
      </c>
      <c r="I165" s="13">
        <f t="shared" si="6"/>
        <v>2.4607364319089995</v>
      </c>
      <c r="J165" s="13">
        <f t="shared" si="7"/>
        <v>37.7730653553</v>
      </c>
      <c r="K165" s="13"/>
    </row>
    <row r="166" spans="1:11" ht="12.75">
      <c r="A166" s="11">
        <v>459</v>
      </c>
      <c r="B166">
        <v>0.311475</v>
      </c>
      <c r="C166">
        <v>0.122932</v>
      </c>
      <c r="D166">
        <v>1.7806</v>
      </c>
      <c r="E166">
        <v>117.732</v>
      </c>
      <c r="F166" s="9">
        <f>Data_Entry!F172</f>
        <v>0.174</v>
      </c>
      <c r="G166" s="13">
        <f t="shared" si="4"/>
        <v>14.473030224</v>
      </c>
      <c r="H166" s="13">
        <f t="shared" si="5"/>
        <v>6.3806799978</v>
      </c>
      <c r="I166" s="13">
        <f t="shared" si="6"/>
        <v>2.518307258976</v>
      </c>
      <c r="J166" s="13">
        <f t="shared" si="7"/>
        <v>36.476246260799996</v>
      </c>
      <c r="K166" s="13"/>
    </row>
    <row r="167" spans="1:11" ht="12.75">
      <c r="A167" s="11">
        <v>460</v>
      </c>
      <c r="B167">
        <v>0.302273</v>
      </c>
      <c r="C167">
        <v>0.128201</v>
      </c>
      <c r="D167">
        <v>1.74537</v>
      </c>
      <c r="E167">
        <v>117.812</v>
      </c>
      <c r="F167" s="9">
        <f>Data_Entry!F173</f>
        <v>0.171</v>
      </c>
      <c r="G167" s="13">
        <f t="shared" si="4"/>
        <v>15.103616212</v>
      </c>
      <c r="H167" s="13">
        <f t="shared" si="5"/>
        <v>6.089547121596</v>
      </c>
      <c r="I167" s="13">
        <f t="shared" si="6"/>
        <v>2.582718372252</v>
      </c>
      <c r="J167" s="13">
        <f t="shared" si="7"/>
        <v>35.16196570524001</v>
      </c>
      <c r="K167" s="13"/>
    </row>
    <row r="168" spans="1:11" ht="12.75">
      <c r="A168" s="11">
        <v>461</v>
      </c>
      <c r="B168">
        <v>0.292858</v>
      </c>
      <c r="C168">
        <v>0.133457</v>
      </c>
      <c r="D168">
        <v>1.7091</v>
      </c>
      <c r="E168">
        <v>117.517</v>
      </c>
      <c r="F168" s="9">
        <f>Data_Entry!F174</f>
        <v>0.168</v>
      </c>
      <c r="G168" s="13">
        <f t="shared" si="4"/>
        <v>15.683466268999998</v>
      </c>
      <c r="H168" s="13">
        <f t="shared" si="5"/>
        <v>5.781853322448</v>
      </c>
      <c r="I168" s="13">
        <f t="shared" si="6"/>
        <v>2.634822333192</v>
      </c>
      <c r="J168" s="13">
        <f t="shared" si="7"/>
        <v>33.7425151896</v>
      </c>
      <c r="K168" s="13"/>
    </row>
    <row r="169" spans="1:11" ht="12.75">
      <c r="A169" s="11">
        <v>462</v>
      </c>
      <c r="B169">
        <v>0.283502</v>
      </c>
      <c r="C169">
        <v>0.138323</v>
      </c>
      <c r="D169">
        <v>1.6723</v>
      </c>
      <c r="E169">
        <v>117.222</v>
      </c>
      <c r="F169" s="9">
        <f>Data_Entry!F175</f>
        <v>0.165</v>
      </c>
      <c r="G169" s="13">
        <f t="shared" si="4"/>
        <v>16.214498706</v>
      </c>
      <c r="H169" s="13">
        <f t="shared" si="5"/>
        <v>5.4833907882599995</v>
      </c>
      <c r="I169" s="13">
        <f t="shared" si="6"/>
        <v>2.6753922864899997</v>
      </c>
      <c r="J169" s="13">
        <f t="shared" si="7"/>
        <v>32.345007849</v>
      </c>
      <c r="K169" s="13"/>
    </row>
    <row r="170" spans="1:11" ht="12.75">
      <c r="A170" s="11">
        <v>463</v>
      </c>
      <c r="B170">
        <v>0.274044</v>
      </c>
      <c r="C170">
        <v>0.143042</v>
      </c>
      <c r="D170">
        <v>1.6347</v>
      </c>
      <c r="E170">
        <v>116.927</v>
      </c>
      <c r="F170" s="9">
        <f>Data_Entry!F176</f>
        <v>0.162</v>
      </c>
      <c r="G170" s="13">
        <f t="shared" si="4"/>
        <v>16.725471934</v>
      </c>
      <c r="H170" s="13">
        <f t="shared" si="5"/>
        <v>5.190989131656001</v>
      </c>
      <c r="I170" s="13">
        <f t="shared" si="6"/>
        <v>2.7095264533080003</v>
      </c>
      <c r="J170" s="13">
        <f t="shared" si="7"/>
        <v>30.964771837800004</v>
      </c>
      <c r="K170" s="13"/>
    </row>
    <row r="171" spans="1:11" ht="12.75">
      <c r="A171" s="11">
        <v>464</v>
      </c>
      <c r="B171">
        <v>0.264263</v>
      </c>
      <c r="C171">
        <v>0.147787</v>
      </c>
      <c r="D171">
        <v>1.5956</v>
      </c>
      <c r="E171">
        <v>116.632</v>
      </c>
      <c r="F171" s="9">
        <f>Data_Entry!F177</f>
        <v>0.159</v>
      </c>
      <c r="G171" s="13">
        <f t="shared" si="4"/>
        <v>17.236693384000002</v>
      </c>
      <c r="H171" s="13">
        <f t="shared" si="5"/>
        <v>4.900622032344001</v>
      </c>
      <c r="I171" s="13">
        <f t="shared" si="6"/>
        <v>2.740634248056</v>
      </c>
      <c r="J171" s="13">
        <f t="shared" si="7"/>
        <v>29.5895850528</v>
      </c>
      <c r="K171" s="13"/>
    </row>
    <row r="172" spans="1:11" ht="12.75">
      <c r="A172" s="11">
        <v>465</v>
      </c>
      <c r="B172">
        <v>0.254085</v>
      </c>
      <c r="C172">
        <v>0.152761</v>
      </c>
      <c r="D172">
        <v>1.5549</v>
      </c>
      <c r="E172">
        <v>116.336</v>
      </c>
      <c r="F172" s="9">
        <f>Data_Entry!F178</f>
        <v>0.154</v>
      </c>
      <c r="G172" s="13">
        <f t="shared" si="4"/>
        <v>17.771603696</v>
      </c>
      <c r="H172" s="13">
        <f t="shared" si="5"/>
        <v>4.55212181424</v>
      </c>
      <c r="I172" s="13">
        <f t="shared" si="6"/>
        <v>2.7368269691840004</v>
      </c>
      <c r="J172" s="13">
        <f t="shared" si="7"/>
        <v>27.8571903456</v>
      </c>
      <c r="K172" s="13"/>
    </row>
    <row r="173" spans="1:11" ht="12.75">
      <c r="A173" s="11">
        <v>466</v>
      </c>
      <c r="B173">
        <v>0.243392</v>
      </c>
      <c r="C173">
        <v>0.158102</v>
      </c>
      <c r="D173">
        <v>1.5122</v>
      </c>
      <c r="E173">
        <v>116.041</v>
      </c>
      <c r="F173" s="9">
        <f>Data_Entry!F179</f>
        <v>0.15</v>
      </c>
      <c r="G173" s="13">
        <f t="shared" si="4"/>
        <v>18.346314181999997</v>
      </c>
      <c r="H173" s="13">
        <f t="shared" si="5"/>
        <v>4.2365176608</v>
      </c>
      <c r="I173" s="13">
        <f t="shared" si="6"/>
        <v>2.7519471273</v>
      </c>
      <c r="J173" s="13">
        <f t="shared" si="7"/>
        <v>26.32158003</v>
      </c>
      <c r="K173" s="13"/>
    </row>
    <row r="174" spans="1:11" ht="12.75">
      <c r="A174" s="11">
        <v>467</v>
      </c>
      <c r="B174">
        <v>0.232187</v>
      </c>
      <c r="C174">
        <v>0.163941</v>
      </c>
      <c r="D174">
        <v>1.4673</v>
      </c>
      <c r="E174">
        <v>115.746</v>
      </c>
      <c r="F174" s="9">
        <f>Data_Entry!F180</f>
        <v>0.146</v>
      </c>
      <c r="G174" s="13">
        <f t="shared" si="4"/>
        <v>18.975514986</v>
      </c>
      <c r="H174" s="13">
        <f t="shared" si="5"/>
        <v>3.923708609292</v>
      </c>
      <c r="I174" s="13">
        <f t="shared" si="6"/>
        <v>2.770425187956</v>
      </c>
      <c r="J174" s="13">
        <f t="shared" si="7"/>
        <v>24.7957794468</v>
      </c>
      <c r="K174" s="13"/>
    </row>
    <row r="175" spans="1:11" ht="12.75">
      <c r="A175" s="11">
        <v>468</v>
      </c>
      <c r="B175">
        <v>0.220488</v>
      </c>
      <c r="C175">
        <v>0.170362</v>
      </c>
      <c r="D175">
        <v>1.4199</v>
      </c>
      <c r="E175">
        <v>115.451</v>
      </c>
      <c r="F175" s="9">
        <f>Data_Entry!F181</f>
        <v>0.142</v>
      </c>
      <c r="G175" s="13">
        <f t="shared" si="4"/>
        <v>19.668463262</v>
      </c>
      <c r="H175" s="13">
        <f t="shared" si="5"/>
        <v>3.6146895324959996</v>
      </c>
      <c r="I175" s="13">
        <f t="shared" si="6"/>
        <v>2.792921783204</v>
      </c>
      <c r="J175" s="13">
        <f t="shared" si="7"/>
        <v>23.277900235799997</v>
      </c>
      <c r="K175" s="13"/>
    </row>
    <row r="176" spans="1:11" ht="12.75">
      <c r="A176" s="11">
        <v>469</v>
      </c>
      <c r="B176">
        <v>0.208198</v>
      </c>
      <c r="C176">
        <v>0.177425</v>
      </c>
      <c r="D176">
        <v>1.37</v>
      </c>
      <c r="E176">
        <v>115.156</v>
      </c>
      <c r="F176" s="9">
        <f>Data_Entry!F182</f>
        <v>0.139</v>
      </c>
      <c r="G176" s="13">
        <f t="shared" si="4"/>
        <v>20.4315533</v>
      </c>
      <c r="H176" s="13">
        <f t="shared" si="5"/>
        <v>3.3325595954320004</v>
      </c>
      <c r="I176" s="13">
        <f t="shared" si="6"/>
        <v>2.8399859087000006</v>
      </c>
      <c r="J176" s="13">
        <f t="shared" si="7"/>
        <v>21.929157080000007</v>
      </c>
      <c r="K176" s="13"/>
    </row>
    <row r="177" spans="1:11" ht="12.75">
      <c r="A177" s="11">
        <v>470</v>
      </c>
      <c r="B177">
        <v>0.195618</v>
      </c>
      <c r="C177">
        <v>0.18519</v>
      </c>
      <c r="D177">
        <v>1.31756</v>
      </c>
      <c r="E177">
        <v>114.861</v>
      </c>
      <c r="F177" s="9">
        <f>Data_Entry!F183</f>
        <v>0.135</v>
      </c>
      <c r="G177" s="13">
        <f t="shared" si="4"/>
        <v>21.27110859</v>
      </c>
      <c r="H177" s="13">
        <f t="shared" si="5"/>
        <v>3.03329867823</v>
      </c>
      <c r="I177" s="13">
        <f t="shared" si="6"/>
        <v>2.87159965965</v>
      </c>
      <c r="J177" s="13">
        <f t="shared" si="7"/>
        <v>20.430394986600003</v>
      </c>
      <c r="K177" s="13"/>
    </row>
    <row r="178" spans="1:11" ht="12.75">
      <c r="A178" s="11">
        <v>471</v>
      </c>
      <c r="B178">
        <v>0.183034</v>
      </c>
      <c r="C178">
        <v>0.193025</v>
      </c>
      <c r="D178">
        <v>1.2624</v>
      </c>
      <c r="E178">
        <v>114.967</v>
      </c>
      <c r="F178" s="9">
        <f>Data_Entry!F184</f>
        <v>0.131</v>
      </c>
      <c r="G178" s="13">
        <f t="shared" si="4"/>
        <v>22.191505175</v>
      </c>
      <c r="H178" s="13">
        <f t="shared" si="5"/>
        <v>2.756615954018</v>
      </c>
      <c r="I178" s="13">
        <f t="shared" si="6"/>
        <v>2.9070871779250003</v>
      </c>
      <c r="J178" s="13">
        <f t="shared" si="7"/>
        <v>19.0125986448</v>
      </c>
      <c r="K178" s="13"/>
    </row>
    <row r="179" spans="1:11" ht="12.75">
      <c r="A179" s="11">
        <v>472</v>
      </c>
      <c r="B179">
        <v>0.170222</v>
      </c>
      <c r="C179">
        <v>0.200313</v>
      </c>
      <c r="D179">
        <v>1.205</v>
      </c>
      <c r="E179">
        <v>115.073</v>
      </c>
      <c r="F179" s="9">
        <f>Data_Entry!F185</f>
        <v>0.127</v>
      </c>
      <c r="G179" s="13">
        <f t="shared" si="4"/>
        <v>23.050617848999998</v>
      </c>
      <c r="H179" s="13">
        <f t="shared" si="5"/>
        <v>2.487670438162</v>
      </c>
      <c r="I179" s="13">
        <f t="shared" si="6"/>
        <v>2.9274284668229997</v>
      </c>
      <c r="J179" s="13">
        <f t="shared" si="7"/>
        <v>17.610196554999998</v>
      </c>
      <c r="K179" s="13"/>
    </row>
    <row r="180" spans="1:11" ht="12.75">
      <c r="A180" s="11">
        <v>473</v>
      </c>
      <c r="B180">
        <v>0.157348</v>
      </c>
      <c r="C180">
        <v>0.207156</v>
      </c>
      <c r="D180">
        <v>1.1466</v>
      </c>
      <c r="E180">
        <v>115.18</v>
      </c>
      <c r="F180" s="9">
        <f>Data_Entry!F186</f>
        <v>0.122</v>
      </c>
      <c r="G180" s="13">
        <f t="shared" si="4"/>
        <v>23.860228080000002</v>
      </c>
      <c r="H180" s="13">
        <f t="shared" si="5"/>
        <v>2.21104780208</v>
      </c>
      <c r="I180" s="13">
        <f t="shared" si="6"/>
        <v>2.91094782576</v>
      </c>
      <c r="J180" s="13">
        <f t="shared" si="7"/>
        <v>16.111977336000002</v>
      </c>
      <c r="K180" s="13"/>
    </row>
    <row r="181" spans="1:11" ht="12.75">
      <c r="A181" s="11">
        <v>474</v>
      </c>
      <c r="B181">
        <v>0.14465</v>
      </c>
      <c r="C181">
        <v>0.213644</v>
      </c>
      <c r="D181">
        <v>1.088</v>
      </c>
      <c r="E181">
        <v>115.286</v>
      </c>
      <c r="F181" s="9">
        <f>Data_Entry!F187</f>
        <v>0.117</v>
      </c>
      <c r="G181" s="13">
        <f t="shared" si="4"/>
        <v>24.630162184</v>
      </c>
      <c r="H181" s="13">
        <f t="shared" si="5"/>
        <v>1.9511060283000001</v>
      </c>
      <c r="I181" s="13">
        <f t="shared" si="6"/>
        <v>2.881728975528</v>
      </c>
      <c r="J181" s="13">
        <f t="shared" si="7"/>
        <v>14.675446656000002</v>
      </c>
      <c r="K181" s="13"/>
    </row>
    <row r="182" spans="1:11" ht="12.75">
      <c r="A182" s="11">
        <v>475</v>
      </c>
      <c r="B182">
        <v>0.132349</v>
      </c>
      <c r="C182">
        <v>0.21994</v>
      </c>
      <c r="D182">
        <v>1.0302</v>
      </c>
      <c r="E182">
        <v>115.392</v>
      </c>
      <c r="F182" s="9">
        <f>Data_Entry!F188</f>
        <v>0.113</v>
      </c>
      <c r="G182" s="13">
        <f t="shared" si="4"/>
        <v>25.37931648</v>
      </c>
      <c r="H182" s="13">
        <f t="shared" si="5"/>
        <v>1.725737786304</v>
      </c>
      <c r="I182" s="13">
        <f t="shared" si="6"/>
        <v>2.86786276224</v>
      </c>
      <c r="J182" s="13">
        <f t="shared" si="7"/>
        <v>13.4330827392</v>
      </c>
      <c r="K182" s="13"/>
    </row>
    <row r="183" spans="1:11" ht="12.75">
      <c r="A183" s="11">
        <v>476</v>
      </c>
      <c r="B183">
        <v>0.120584</v>
      </c>
      <c r="C183">
        <v>0.22617</v>
      </c>
      <c r="D183">
        <v>0.97383</v>
      </c>
      <c r="E183">
        <v>115.498</v>
      </c>
      <c r="F183" s="9">
        <f>Data_Entry!F189</f>
        <v>0.111</v>
      </c>
      <c r="G183" s="13">
        <f t="shared" si="4"/>
        <v>26.122182660000004</v>
      </c>
      <c r="H183" s="13">
        <f t="shared" si="5"/>
        <v>1.545920402352</v>
      </c>
      <c r="I183" s="13">
        <f t="shared" si="6"/>
        <v>2.89956227526</v>
      </c>
      <c r="J183" s="13">
        <f t="shared" si="7"/>
        <v>12.48477132474</v>
      </c>
      <c r="K183" s="13"/>
    </row>
    <row r="184" spans="1:11" ht="12.75">
      <c r="A184" s="11">
        <v>477</v>
      </c>
      <c r="B184">
        <v>0.109456</v>
      </c>
      <c r="C184">
        <v>0.232467</v>
      </c>
      <c r="D184">
        <v>0.91943</v>
      </c>
      <c r="E184">
        <v>115.604</v>
      </c>
      <c r="F184" s="9">
        <f>Data_Entry!F190</f>
        <v>0.106</v>
      </c>
      <c r="G184" s="13">
        <f t="shared" si="4"/>
        <v>26.874115068000002</v>
      </c>
      <c r="H184" s="13">
        <f t="shared" si="5"/>
        <v>1.3412764509439998</v>
      </c>
      <c r="I184" s="13">
        <f t="shared" si="6"/>
        <v>2.848656197208</v>
      </c>
      <c r="J184" s="13">
        <f t="shared" si="7"/>
        <v>11.266717286319999</v>
      </c>
      <c r="K184" s="13"/>
    </row>
    <row r="185" spans="1:11" ht="12.75">
      <c r="A185" s="11">
        <v>478</v>
      </c>
      <c r="B185">
        <v>0.099042</v>
      </c>
      <c r="C185">
        <v>0.239025</v>
      </c>
      <c r="D185">
        <v>0.86746</v>
      </c>
      <c r="E185">
        <v>115.711</v>
      </c>
      <c r="F185" s="9">
        <f>Data_Entry!F191</f>
        <v>0.102</v>
      </c>
      <c r="G185" s="13">
        <f t="shared" si="4"/>
        <v>27.657821775</v>
      </c>
      <c r="H185" s="13">
        <f t="shared" si="5"/>
        <v>1.168945383924</v>
      </c>
      <c r="I185" s="13">
        <f t="shared" si="6"/>
        <v>2.82109782105</v>
      </c>
      <c r="J185" s="13">
        <f t="shared" si="7"/>
        <v>10.23821573412</v>
      </c>
      <c r="K185" s="13"/>
    </row>
    <row r="186" spans="1:11" ht="12.75">
      <c r="A186" s="11">
        <v>479</v>
      </c>
      <c r="B186">
        <v>0.089388</v>
      </c>
      <c r="C186">
        <v>0.245997</v>
      </c>
      <c r="D186">
        <v>0.81828</v>
      </c>
      <c r="E186">
        <v>115.817</v>
      </c>
      <c r="F186" s="9">
        <f>Data_Entry!F192</f>
        <v>0.096</v>
      </c>
      <c r="G186" s="13">
        <f t="shared" si="4"/>
        <v>28.490634549</v>
      </c>
      <c r="H186" s="13">
        <f t="shared" si="5"/>
        <v>0.993854399616</v>
      </c>
      <c r="I186" s="13">
        <f t="shared" si="6"/>
        <v>2.735100916704</v>
      </c>
      <c r="J186" s="13">
        <f t="shared" si="7"/>
        <v>9.097990536960001</v>
      </c>
      <c r="K186" s="13"/>
    </row>
    <row r="187" spans="1:11" ht="12.75">
      <c r="A187" s="11">
        <v>480</v>
      </c>
      <c r="B187">
        <v>0.080507</v>
      </c>
      <c r="C187">
        <v>0.253589</v>
      </c>
      <c r="D187">
        <v>0.772125</v>
      </c>
      <c r="E187">
        <v>115.923</v>
      </c>
      <c r="F187" s="9">
        <f>Data_Entry!F193</f>
        <v>0.091</v>
      </c>
      <c r="G187" s="13">
        <f t="shared" si="4"/>
        <v>29.396797647000003</v>
      </c>
      <c r="H187" s="13">
        <f t="shared" si="5"/>
        <v>0.8492677794509998</v>
      </c>
      <c r="I187" s="13">
        <f t="shared" si="6"/>
        <v>2.675108585877</v>
      </c>
      <c r="J187" s="13">
        <f t="shared" si="7"/>
        <v>8.145141220125</v>
      </c>
      <c r="K187" s="13"/>
    </row>
    <row r="188" spans="1:11" ht="12.75">
      <c r="A188" s="11">
        <v>481</v>
      </c>
      <c r="B188">
        <v>0.072034</v>
      </c>
      <c r="C188">
        <v>0.261876</v>
      </c>
      <c r="D188">
        <v>0.72829</v>
      </c>
      <c r="E188">
        <v>115.212</v>
      </c>
      <c r="F188" s="9">
        <f>Data_Entry!F194</f>
        <v>0.088</v>
      </c>
      <c r="G188" s="13">
        <f t="shared" si="4"/>
        <v>30.171257712</v>
      </c>
      <c r="H188" s="13">
        <f t="shared" si="5"/>
        <v>0.730327946304</v>
      </c>
      <c r="I188" s="13">
        <f t="shared" si="6"/>
        <v>2.6550706786559997</v>
      </c>
      <c r="J188" s="13">
        <f t="shared" si="7"/>
        <v>7.383881778239999</v>
      </c>
      <c r="K188" s="13"/>
    </row>
    <row r="189" spans="1:11" ht="12.75">
      <c r="A189" s="11">
        <v>482</v>
      </c>
      <c r="B189">
        <v>0.06371</v>
      </c>
      <c r="C189">
        <v>0.270643</v>
      </c>
      <c r="D189">
        <v>0.68604</v>
      </c>
      <c r="E189">
        <v>114.501</v>
      </c>
      <c r="F189" s="9">
        <f>Data_Entry!F195</f>
        <v>0.085</v>
      </c>
      <c r="G189" s="13">
        <f t="shared" si="4"/>
        <v>30.988894143000003</v>
      </c>
      <c r="H189" s="13">
        <f t="shared" si="5"/>
        <v>0.62006299035</v>
      </c>
      <c r="I189" s="13">
        <f t="shared" si="6"/>
        <v>2.6340560021550004</v>
      </c>
      <c r="J189" s="13">
        <f t="shared" si="7"/>
        <v>6.6769426134</v>
      </c>
      <c r="K189" s="13"/>
    </row>
    <row r="190" spans="1:11" ht="12.75">
      <c r="A190" s="11">
        <v>483</v>
      </c>
      <c r="B190">
        <v>0.055694</v>
      </c>
      <c r="C190">
        <v>0.279645</v>
      </c>
      <c r="D190">
        <v>0.64553</v>
      </c>
      <c r="E190">
        <v>113.789</v>
      </c>
      <c r="F190" s="9">
        <f>Data_Entry!F196</f>
        <v>0.083</v>
      </c>
      <c r="G190" s="13">
        <f t="shared" si="4"/>
        <v>31.820524905</v>
      </c>
      <c r="H190" s="13">
        <f t="shared" si="5"/>
        <v>0.526001258978</v>
      </c>
      <c r="I190" s="13">
        <f t="shared" si="6"/>
        <v>2.641103567115</v>
      </c>
      <c r="J190" s="13">
        <f t="shared" si="7"/>
        <v>6.096699693110001</v>
      </c>
      <c r="K190" s="13"/>
    </row>
    <row r="191" spans="1:11" ht="12.75">
      <c r="A191" s="11">
        <v>484</v>
      </c>
      <c r="B191">
        <v>0.048117</v>
      </c>
      <c r="C191">
        <v>0.288694</v>
      </c>
      <c r="D191">
        <v>0.60685</v>
      </c>
      <c r="E191">
        <v>113.078</v>
      </c>
      <c r="F191" s="9">
        <f>Data_Entry!F197</f>
        <v>0.079</v>
      </c>
      <c r="G191" s="13">
        <f t="shared" si="4"/>
        <v>32.644940132</v>
      </c>
      <c r="H191" s="13">
        <f t="shared" si="5"/>
        <v>0.42983695595400007</v>
      </c>
      <c r="I191" s="13">
        <f t="shared" si="6"/>
        <v>2.5789502704280003</v>
      </c>
      <c r="J191" s="13">
        <f t="shared" si="7"/>
        <v>5.421089359700001</v>
      </c>
      <c r="K191" s="13"/>
    </row>
    <row r="192" spans="1:11" ht="12.75">
      <c r="A192" s="11">
        <v>485</v>
      </c>
      <c r="B192">
        <v>0.041072</v>
      </c>
      <c r="C192">
        <v>0.297665</v>
      </c>
      <c r="D192">
        <v>0.57006</v>
      </c>
      <c r="E192">
        <v>112.367</v>
      </c>
      <c r="F192" s="9">
        <f>Data_Entry!F198</f>
        <v>0.075</v>
      </c>
      <c r="G192" s="13">
        <f t="shared" si="4"/>
        <v>33.447723055000004</v>
      </c>
      <c r="H192" s="13">
        <f t="shared" si="5"/>
        <v>0.34613530679999993</v>
      </c>
      <c r="I192" s="13">
        <f t="shared" si="6"/>
        <v>2.508579229125</v>
      </c>
      <c r="J192" s="13">
        <f t="shared" si="7"/>
        <v>4.8041949015</v>
      </c>
      <c r="K192" s="13"/>
    </row>
    <row r="193" spans="1:11" ht="12.75">
      <c r="A193" s="11">
        <v>486</v>
      </c>
      <c r="B193">
        <v>0.034642</v>
      </c>
      <c r="C193">
        <v>0.306469</v>
      </c>
      <c r="D193">
        <v>0.53522</v>
      </c>
      <c r="E193">
        <v>111.656</v>
      </c>
      <c r="F193" s="9">
        <f>Data_Entry!F199</f>
        <v>0.072</v>
      </c>
      <c r="G193" s="13">
        <f t="shared" si="4"/>
        <v>34.219102664</v>
      </c>
      <c r="H193" s="13">
        <f t="shared" si="5"/>
        <v>0.278495074944</v>
      </c>
      <c r="I193" s="13">
        <f t="shared" si="6"/>
        <v>2.463775391808</v>
      </c>
      <c r="J193" s="13">
        <f t="shared" si="7"/>
        <v>4.302757751040001</v>
      </c>
      <c r="K193" s="13"/>
    </row>
    <row r="194" spans="1:11" ht="12.75">
      <c r="A194" s="11">
        <v>487</v>
      </c>
      <c r="B194">
        <v>0.028896</v>
      </c>
      <c r="C194">
        <v>0.315035</v>
      </c>
      <c r="D194">
        <v>0.50234</v>
      </c>
      <c r="E194">
        <v>110.945</v>
      </c>
      <c r="F194" s="9">
        <f>Data_Entry!F200</f>
        <v>0.068</v>
      </c>
      <c r="G194" s="13">
        <f t="shared" si="4"/>
        <v>34.951558075</v>
      </c>
      <c r="H194" s="13">
        <f t="shared" si="5"/>
        <v>0.21799893696000003</v>
      </c>
      <c r="I194" s="13">
        <f t="shared" si="6"/>
        <v>2.3767059491</v>
      </c>
      <c r="J194" s="13">
        <f t="shared" si="7"/>
        <v>3.7897835684000003</v>
      </c>
      <c r="K194" s="13"/>
    </row>
    <row r="195" spans="1:11" ht="12.75">
      <c r="A195" s="11">
        <v>488</v>
      </c>
      <c r="B195">
        <v>0.023876</v>
      </c>
      <c r="C195">
        <v>0.323335</v>
      </c>
      <c r="D195">
        <v>0.4714</v>
      </c>
      <c r="E195">
        <v>110.233</v>
      </c>
      <c r="F195" s="9">
        <f>Data_Entry!F201</f>
        <v>0.065</v>
      </c>
      <c r="G195" s="13">
        <f aca="true" t="shared" si="8" ref="G195:G258">C195*E195</f>
        <v>35.642187055</v>
      </c>
      <c r="H195" s="13">
        <f aca="true" t="shared" si="9" ref="H195:H258">E195*F195*B195</f>
        <v>0.17107500202000003</v>
      </c>
      <c r="I195" s="13">
        <f aca="true" t="shared" si="10" ref="I195:I258">E195*F195*C195</f>
        <v>2.3167421585750003</v>
      </c>
      <c r="J195" s="13">
        <f aca="true" t="shared" si="11" ref="J195:J258">E195*F195*D195</f>
        <v>3.3776493530000002</v>
      </c>
      <c r="K195" s="13"/>
    </row>
    <row r="196" spans="1:11" ht="12.75">
      <c r="A196" s="11">
        <v>489</v>
      </c>
      <c r="B196">
        <v>0.019628</v>
      </c>
      <c r="C196">
        <v>0.331366</v>
      </c>
      <c r="D196">
        <v>0.44239</v>
      </c>
      <c r="E196">
        <v>109.522</v>
      </c>
      <c r="F196" s="9">
        <f>Data_Entry!F202</f>
        <v>0.061</v>
      </c>
      <c r="G196" s="13">
        <f t="shared" si="8"/>
        <v>36.291867052</v>
      </c>
      <c r="H196" s="13">
        <f t="shared" si="9"/>
        <v>0.131131566776</v>
      </c>
      <c r="I196" s="13">
        <f t="shared" si="10"/>
        <v>2.213803890172</v>
      </c>
      <c r="J196" s="13">
        <f t="shared" si="11"/>
        <v>2.95553769238</v>
      </c>
      <c r="K196" s="13"/>
    </row>
    <row r="197" spans="1:11" ht="12.75">
      <c r="A197" s="11">
        <v>490</v>
      </c>
      <c r="B197">
        <v>0.016172</v>
      </c>
      <c r="C197">
        <v>0.339133</v>
      </c>
      <c r="D197">
        <v>0.415254</v>
      </c>
      <c r="E197">
        <v>108.811</v>
      </c>
      <c r="F197" s="9">
        <f>Data_Entry!F203</f>
        <v>0.058</v>
      </c>
      <c r="G197" s="13">
        <f t="shared" si="8"/>
        <v>36.901400863000006</v>
      </c>
      <c r="H197" s="13">
        <f t="shared" si="9"/>
        <v>0.10206210653600001</v>
      </c>
      <c r="I197" s="13">
        <f t="shared" si="10"/>
        <v>2.1402812500540005</v>
      </c>
      <c r="J197" s="13">
        <f t="shared" si="11"/>
        <v>2.6206837736520003</v>
      </c>
      <c r="K197" s="13"/>
    </row>
    <row r="198" spans="1:11" ht="12.75">
      <c r="A198" s="11">
        <v>491</v>
      </c>
      <c r="B198">
        <v>0.0133</v>
      </c>
      <c r="C198">
        <v>0.34786</v>
      </c>
      <c r="D198">
        <v>0.390024</v>
      </c>
      <c r="E198">
        <v>108.865</v>
      </c>
      <c r="F198" s="9">
        <f>Data_Entry!F204</f>
        <v>0.054</v>
      </c>
      <c r="G198" s="13">
        <f t="shared" si="8"/>
        <v>37.8697789</v>
      </c>
      <c r="H198" s="13">
        <f t="shared" si="9"/>
        <v>0.07818684299999999</v>
      </c>
      <c r="I198" s="13">
        <f t="shared" si="10"/>
        <v>2.0449680606</v>
      </c>
      <c r="J198" s="13">
        <f t="shared" si="11"/>
        <v>2.2928379890399997</v>
      </c>
      <c r="K198" s="13"/>
    </row>
    <row r="199" spans="1:11" ht="12.75">
      <c r="A199" s="11">
        <v>492</v>
      </c>
      <c r="B199">
        <v>0.010759</v>
      </c>
      <c r="C199">
        <v>0.358326</v>
      </c>
      <c r="D199">
        <v>0.366399</v>
      </c>
      <c r="E199">
        <v>108.92</v>
      </c>
      <c r="F199" s="9">
        <f>Data_Entry!F205</f>
        <v>0.051</v>
      </c>
      <c r="G199" s="13">
        <f t="shared" si="8"/>
        <v>39.028867919999996</v>
      </c>
      <c r="H199" s="13">
        <f t="shared" si="9"/>
        <v>0.05976538428</v>
      </c>
      <c r="I199" s="13">
        <f t="shared" si="10"/>
        <v>1.9904722639199999</v>
      </c>
      <c r="J199" s="13">
        <f t="shared" si="11"/>
        <v>2.03531713308</v>
      </c>
      <c r="K199" s="13"/>
    </row>
    <row r="200" spans="1:11" ht="12.75">
      <c r="A200" s="11">
        <v>493</v>
      </c>
      <c r="B200">
        <v>0.008542</v>
      </c>
      <c r="C200">
        <v>0.370001</v>
      </c>
      <c r="D200">
        <v>0.344015</v>
      </c>
      <c r="E200">
        <v>108.974</v>
      </c>
      <c r="F200" s="9">
        <f>Data_Entry!F206</f>
        <v>0.048</v>
      </c>
      <c r="G200" s="13">
        <f t="shared" si="8"/>
        <v>40.32048897400001</v>
      </c>
      <c r="H200" s="13">
        <f t="shared" si="9"/>
        <v>0.044681083584</v>
      </c>
      <c r="I200" s="13">
        <f t="shared" si="10"/>
        <v>1.9353834707520001</v>
      </c>
      <c r="J200" s="13">
        <f t="shared" si="11"/>
        <v>1.79945714928</v>
      </c>
      <c r="K200" s="13"/>
    </row>
    <row r="201" spans="1:11" ht="12.75">
      <c r="A201" s="11">
        <v>494</v>
      </c>
      <c r="B201">
        <v>0.006661</v>
      </c>
      <c r="C201">
        <v>0.382464</v>
      </c>
      <c r="D201">
        <v>0.322689</v>
      </c>
      <c r="E201">
        <v>109.028</v>
      </c>
      <c r="F201" s="9">
        <f>Data_Entry!F207</f>
        <v>0.045</v>
      </c>
      <c r="G201" s="13">
        <f t="shared" si="8"/>
        <v>41.699284992</v>
      </c>
      <c r="H201" s="13">
        <f t="shared" si="9"/>
        <v>0.03268059786000001</v>
      </c>
      <c r="I201" s="13">
        <f t="shared" si="10"/>
        <v>1.8764678246400004</v>
      </c>
      <c r="J201" s="13">
        <f t="shared" si="11"/>
        <v>1.5831961331400002</v>
      </c>
      <c r="K201" s="13"/>
    </row>
    <row r="202" spans="1:11" ht="12.75">
      <c r="A202" s="11">
        <v>495</v>
      </c>
      <c r="B202">
        <v>0.005132</v>
      </c>
      <c r="C202">
        <v>0.395379</v>
      </c>
      <c r="D202">
        <v>0.302356</v>
      </c>
      <c r="E202">
        <v>109.082</v>
      </c>
      <c r="F202" s="9">
        <f>Data_Entry!F208</f>
        <v>0.042</v>
      </c>
      <c r="G202" s="13">
        <f t="shared" si="8"/>
        <v>43.128732078</v>
      </c>
      <c r="H202" s="13">
        <f t="shared" si="9"/>
        <v>0.023511970608</v>
      </c>
      <c r="I202" s="13">
        <f t="shared" si="10"/>
        <v>1.811406747276</v>
      </c>
      <c r="J202" s="13">
        <f t="shared" si="11"/>
        <v>1.3852270820640002</v>
      </c>
      <c r="K202" s="13"/>
    </row>
    <row r="203" spans="1:11" ht="12.75">
      <c r="A203" s="11">
        <v>496</v>
      </c>
      <c r="B203">
        <v>0.003982</v>
      </c>
      <c r="C203">
        <v>0.408482</v>
      </c>
      <c r="D203">
        <v>0.283036</v>
      </c>
      <c r="E203">
        <v>109.137</v>
      </c>
      <c r="F203" s="9">
        <f>Data_Entry!F209</f>
        <v>0.039</v>
      </c>
      <c r="G203" s="13">
        <f t="shared" si="8"/>
        <v>44.580500034</v>
      </c>
      <c r="H203" s="13">
        <f t="shared" si="9"/>
        <v>0.016948757826000003</v>
      </c>
      <c r="I203" s="13">
        <f t="shared" si="10"/>
        <v>1.738639501326</v>
      </c>
      <c r="J203" s="13">
        <f t="shared" si="11"/>
        <v>1.204698297348</v>
      </c>
      <c r="K203" s="13"/>
    </row>
    <row r="204" spans="1:11" ht="12.75">
      <c r="A204" s="11">
        <v>497</v>
      </c>
      <c r="B204">
        <v>0.003239</v>
      </c>
      <c r="C204">
        <v>0.421588</v>
      </c>
      <c r="D204">
        <v>0.264816</v>
      </c>
      <c r="E204">
        <v>109.191</v>
      </c>
      <c r="F204" s="9">
        <f>Data_Entry!F210</f>
        <v>0.037</v>
      </c>
      <c r="G204" s="13">
        <f t="shared" si="8"/>
        <v>46.033615308</v>
      </c>
      <c r="H204" s="13">
        <f t="shared" si="9"/>
        <v>0.013085777012999998</v>
      </c>
      <c r="I204" s="13">
        <f t="shared" si="10"/>
        <v>1.7032437663959998</v>
      </c>
      <c r="J204" s="13">
        <f t="shared" si="11"/>
        <v>1.0698743826719999</v>
      </c>
      <c r="K204" s="13"/>
    </row>
    <row r="205" spans="1:11" ht="12.75">
      <c r="A205" s="11">
        <v>498</v>
      </c>
      <c r="B205">
        <v>0.002934</v>
      </c>
      <c r="C205">
        <v>0.434619</v>
      </c>
      <c r="D205">
        <v>0.247848</v>
      </c>
      <c r="E205">
        <v>109.245</v>
      </c>
      <c r="F205" s="9">
        <f>Data_Entry!F211</f>
        <v>0.035</v>
      </c>
      <c r="G205" s="13">
        <f t="shared" si="8"/>
        <v>47.479952655</v>
      </c>
      <c r="H205" s="13">
        <f t="shared" si="9"/>
        <v>0.011218369050000001</v>
      </c>
      <c r="I205" s="13">
        <f t="shared" si="10"/>
        <v>1.661798342925</v>
      </c>
      <c r="J205" s="13">
        <f t="shared" si="11"/>
        <v>0.9476654166000001</v>
      </c>
      <c r="K205" s="13"/>
    </row>
    <row r="206" spans="1:11" ht="12.75">
      <c r="A206" s="11">
        <v>499</v>
      </c>
      <c r="B206">
        <v>0.003114</v>
      </c>
      <c r="C206">
        <v>0.447601</v>
      </c>
      <c r="D206">
        <v>0.232318</v>
      </c>
      <c r="E206">
        <v>109.3</v>
      </c>
      <c r="F206" s="9">
        <f>Data_Entry!F212</f>
        <v>0.034</v>
      </c>
      <c r="G206" s="13">
        <f t="shared" si="8"/>
        <v>48.922789300000005</v>
      </c>
      <c r="H206" s="13">
        <f t="shared" si="9"/>
        <v>0.0115722468</v>
      </c>
      <c r="I206" s="13">
        <f t="shared" si="10"/>
        <v>1.6633748362000003</v>
      </c>
      <c r="J206" s="13">
        <f t="shared" si="11"/>
        <v>0.8633401516</v>
      </c>
      <c r="K206" s="13"/>
    </row>
    <row r="207" spans="1:11" ht="12.75">
      <c r="A207" s="11">
        <v>500</v>
      </c>
      <c r="B207">
        <v>0.003816</v>
      </c>
      <c r="C207">
        <v>0.460777</v>
      </c>
      <c r="D207">
        <v>0.218502</v>
      </c>
      <c r="E207">
        <v>109.354</v>
      </c>
      <c r="F207" s="9">
        <f>Data_Entry!F213</f>
        <v>0.033</v>
      </c>
      <c r="G207" s="13">
        <f t="shared" si="8"/>
        <v>50.387808058</v>
      </c>
      <c r="H207" s="13">
        <f t="shared" si="9"/>
        <v>0.013770730512</v>
      </c>
      <c r="I207" s="13">
        <f t="shared" si="10"/>
        <v>1.662797665914</v>
      </c>
      <c r="J207" s="13">
        <f t="shared" si="11"/>
        <v>0.788504234364</v>
      </c>
      <c r="K207" s="13"/>
    </row>
    <row r="208" spans="1:11" ht="12.75">
      <c r="A208" s="11">
        <v>501</v>
      </c>
      <c r="B208">
        <v>0.005095</v>
      </c>
      <c r="C208">
        <v>0.47434</v>
      </c>
      <c r="D208">
        <v>0.205851</v>
      </c>
      <c r="E208">
        <v>109.199</v>
      </c>
      <c r="F208" s="9">
        <f>Data_Entry!F214</f>
        <v>0.031</v>
      </c>
      <c r="G208" s="13">
        <f t="shared" si="8"/>
        <v>51.797453659999995</v>
      </c>
      <c r="H208" s="13">
        <f t="shared" si="9"/>
        <v>0.017247436055</v>
      </c>
      <c r="I208" s="13">
        <f t="shared" si="10"/>
        <v>1.6057210634599999</v>
      </c>
      <c r="J208" s="13">
        <f t="shared" si="11"/>
        <v>0.696840423819</v>
      </c>
      <c r="K208" s="13"/>
    </row>
    <row r="209" spans="1:11" ht="12.75">
      <c r="A209" s="11">
        <v>502</v>
      </c>
      <c r="B209">
        <v>0.006936</v>
      </c>
      <c r="C209">
        <v>0.4882</v>
      </c>
      <c r="D209">
        <v>0.193596</v>
      </c>
      <c r="E209">
        <v>109.044</v>
      </c>
      <c r="F209" s="9">
        <f>Data_Entry!F215</f>
        <v>0.03</v>
      </c>
      <c r="G209" s="13">
        <f t="shared" si="8"/>
        <v>53.2352808</v>
      </c>
      <c r="H209" s="13">
        <f t="shared" si="9"/>
        <v>0.02268987552</v>
      </c>
      <c r="I209" s="13">
        <f t="shared" si="10"/>
        <v>1.5970584239999999</v>
      </c>
      <c r="J209" s="13">
        <f t="shared" si="11"/>
        <v>0.6333144667199999</v>
      </c>
      <c r="K209" s="13"/>
    </row>
    <row r="210" spans="1:11" ht="12.75">
      <c r="A210" s="11">
        <v>503</v>
      </c>
      <c r="B210">
        <v>0.009299</v>
      </c>
      <c r="C210">
        <v>0.50234</v>
      </c>
      <c r="D210">
        <v>0.181736</v>
      </c>
      <c r="E210">
        <v>108.888</v>
      </c>
      <c r="F210" s="9">
        <f>Data_Entry!F216</f>
        <v>0.029</v>
      </c>
      <c r="G210" s="13">
        <f t="shared" si="8"/>
        <v>54.698797920000004</v>
      </c>
      <c r="H210" s="13">
        <f t="shared" si="9"/>
        <v>0.029363935848000004</v>
      </c>
      <c r="I210" s="13">
        <f t="shared" si="10"/>
        <v>1.5862651396800003</v>
      </c>
      <c r="J210" s="13">
        <f t="shared" si="11"/>
        <v>0.573877217472</v>
      </c>
      <c r="K210" s="13"/>
    </row>
    <row r="211" spans="1:11" ht="12.75">
      <c r="A211" s="11">
        <v>504</v>
      </c>
      <c r="B211">
        <v>0.012147</v>
      </c>
      <c r="C211">
        <v>0.51674</v>
      </c>
      <c r="D211">
        <v>0.170281</v>
      </c>
      <c r="E211">
        <v>108.733</v>
      </c>
      <c r="F211" s="9">
        <f>Data_Entry!F217</f>
        <v>0.027</v>
      </c>
      <c r="G211" s="13">
        <f t="shared" si="8"/>
        <v>56.18669042</v>
      </c>
      <c r="H211" s="13">
        <f t="shared" si="9"/>
        <v>0.035661053277</v>
      </c>
      <c r="I211" s="13">
        <f t="shared" si="10"/>
        <v>1.51704064134</v>
      </c>
      <c r="J211" s="13">
        <f t="shared" si="11"/>
        <v>0.49990942727099996</v>
      </c>
      <c r="K211" s="13"/>
    </row>
    <row r="212" spans="1:11" ht="12.75">
      <c r="A212" s="11">
        <v>505</v>
      </c>
      <c r="B212">
        <v>0.015444</v>
      </c>
      <c r="C212">
        <v>0.53136</v>
      </c>
      <c r="D212">
        <v>0.159249</v>
      </c>
      <c r="E212">
        <v>108.578</v>
      </c>
      <c r="F212" s="9">
        <f>Data_Entry!F218</f>
        <v>0.026</v>
      </c>
      <c r="G212" s="13">
        <f t="shared" si="8"/>
        <v>57.69400608000001</v>
      </c>
      <c r="H212" s="13">
        <f t="shared" si="9"/>
        <v>0.043598844431999996</v>
      </c>
      <c r="I212" s="13">
        <f t="shared" si="10"/>
        <v>1.5000441580800001</v>
      </c>
      <c r="J212" s="13">
        <f t="shared" si="11"/>
        <v>0.449564385972</v>
      </c>
      <c r="K212" s="13"/>
    </row>
    <row r="213" spans="1:11" ht="12.75">
      <c r="A213" s="11">
        <v>506</v>
      </c>
      <c r="B213">
        <v>0.019156</v>
      </c>
      <c r="C213">
        <v>0.54619</v>
      </c>
      <c r="D213">
        <v>0.148673</v>
      </c>
      <c r="E213">
        <v>108.423</v>
      </c>
      <c r="F213" s="9">
        <f>Data_Entry!F219</f>
        <v>0.025</v>
      </c>
      <c r="G213" s="13">
        <f t="shared" si="8"/>
        <v>59.219558369999994</v>
      </c>
      <c r="H213" s="13">
        <f t="shared" si="9"/>
        <v>0.05192377470000001</v>
      </c>
      <c r="I213" s="13">
        <f t="shared" si="10"/>
        <v>1.4804889592500001</v>
      </c>
      <c r="J213" s="13">
        <f t="shared" si="11"/>
        <v>0.40298931697500007</v>
      </c>
      <c r="K213" s="13"/>
    </row>
    <row r="214" spans="1:11" ht="12.75">
      <c r="A214" s="11">
        <v>507</v>
      </c>
      <c r="B214">
        <v>0.02325</v>
      </c>
      <c r="C214">
        <v>0.56118</v>
      </c>
      <c r="D214">
        <v>0.138609</v>
      </c>
      <c r="E214">
        <v>108.268</v>
      </c>
      <c r="F214" s="9">
        <f>Data_Entry!F220</f>
        <v>0.023</v>
      </c>
      <c r="G214" s="13">
        <f t="shared" si="8"/>
        <v>60.75783624</v>
      </c>
      <c r="H214" s="13">
        <f t="shared" si="9"/>
        <v>0.057896313</v>
      </c>
      <c r="I214" s="13">
        <f t="shared" si="10"/>
        <v>1.39743023352</v>
      </c>
      <c r="J214" s="13">
        <f t="shared" si="11"/>
        <v>0.34515914187600005</v>
      </c>
      <c r="K214" s="13"/>
    </row>
    <row r="215" spans="1:11" ht="12.75">
      <c r="A215" s="11">
        <v>508</v>
      </c>
      <c r="B215">
        <v>0.02769</v>
      </c>
      <c r="C215">
        <v>0.57629</v>
      </c>
      <c r="D215">
        <v>0.129096</v>
      </c>
      <c r="E215">
        <v>108.112</v>
      </c>
      <c r="F215" s="9">
        <f>Data_Entry!F221</f>
        <v>0.023</v>
      </c>
      <c r="G215" s="13">
        <f t="shared" si="8"/>
        <v>62.303864479999994</v>
      </c>
      <c r="H215" s="13">
        <f t="shared" si="9"/>
        <v>0.06885328943999999</v>
      </c>
      <c r="I215" s="13">
        <f t="shared" si="10"/>
        <v>1.43298888304</v>
      </c>
      <c r="J215" s="13">
        <f t="shared" si="11"/>
        <v>0.32100701529599995</v>
      </c>
      <c r="K215" s="13"/>
    </row>
    <row r="216" spans="1:11" ht="12.75">
      <c r="A216" s="11">
        <v>509</v>
      </c>
      <c r="B216">
        <v>0.032444</v>
      </c>
      <c r="C216">
        <v>0.5915</v>
      </c>
      <c r="D216">
        <v>0.120215</v>
      </c>
      <c r="E216">
        <v>107.957</v>
      </c>
      <c r="F216" s="9">
        <f>Data_Entry!F222</f>
        <v>0.022</v>
      </c>
      <c r="G216" s="13">
        <f t="shared" si="8"/>
        <v>63.8565655</v>
      </c>
      <c r="H216" s="13">
        <f t="shared" si="9"/>
        <v>0.07705625197599998</v>
      </c>
      <c r="I216" s="13">
        <f t="shared" si="10"/>
        <v>1.4048444409999998</v>
      </c>
      <c r="J216" s="13">
        <f t="shared" si="11"/>
        <v>0.28551711660999995</v>
      </c>
      <c r="K216" s="13"/>
    </row>
    <row r="217" spans="1:11" ht="12.75">
      <c r="A217" s="11">
        <v>510</v>
      </c>
      <c r="B217">
        <v>0.037465</v>
      </c>
      <c r="C217">
        <v>0.606741</v>
      </c>
      <c r="D217">
        <v>0.112044</v>
      </c>
      <c r="E217">
        <v>107.802</v>
      </c>
      <c r="F217" s="9">
        <f>Data_Entry!F223</f>
        <v>0.02</v>
      </c>
      <c r="G217" s="13">
        <f t="shared" si="8"/>
        <v>65.407893282</v>
      </c>
      <c r="H217" s="13">
        <f t="shared" si="9"/>
        <v>0.08077603860000002</v>
      </c>
      <c r="I217" s="13">
        <f t="shared" si="10"/>
        <v>1.3081578656400001</v>
      </c>
      <c r="J217" s="13">
        <f t="shared" si="11"/>
        <v>0.24157134576000006</v>
      </c>
      <c r="K217" s="13"/>
    </row>
    <row r="218" spans="1:11" ht="12.75">
      <c r="A218" s="11">
        <v>511</v>
      </c>
      <c r="B218">
        <v>0.042956</v>
      </c>
      <c r="C218">
        <v>0.62215</v>
      </c>
      <c r="D218">
        <v>0.10471</v>
      </c>
      <c r="E218">
        <v>107.501</v>
      </c>
      <c r="F218" s="9">
        <f>Data_Entry!F224</f>
        <v>0.019</v>
      </c>
      <c r="G218" s="13">
        <f t="shared" si="8"/>
        <v>66.88174715</v>
      </c>
      <c r="H218" s="13">
        <f t="shared" si="9"/>
        <v>0.087738446164</v>
      </c>
      <c r="I218" s="13">
        <f t="shared" si="10"/>
        <v>1.27075319585</v>
      </c>
      <c r="J218" s="13">
        <f t="shared" si="11"/>
        <v>0.21387216449</v>
      </c>
      <c r="K218" s="13"/>
    </row>
    <row r="219" spans="1:11" ht="12.75">
      <c r="A219" s="11">
        <v>512</v>
      </c>
      <c r="B219">
        <v>0.049114</v>
      </c>
      <c r="C219">
        <v>0.63783</v>
      </c>
      <c r="D219">
        <v>0.098196</v>
      </c>
      <c r="E219">
        <v>107.2</v>
      </c>
      <c r="F219" s="9">
        <f>Data_Entry!F225</f>
        <v>0.018</v>
      </c>
      <c r="G219" s="13">
        <f t="shared" si="8"/>
        <v>68.375376</v>
      </c>
      <c r="H219" s="13">
        <f t="shared" si="9"/>
        <v>0.0947703744</v>
      </c>
      <c r="I219" s="13">
        <f t="shared" si="10"/>
        <v>1.230756768</v>
      </c>
      <c r="J219" s="13">
        <f t="shared" si="11"/>
        <v>0.1894790016</v>
      </c>
      <c r="K219" s="13"/>
    </row>
    <row r="220" spans="1:11" ht="12.75">
      <c r="A220" s="11">
        <v>513</v>
      </c>
      <c r="B220">
        <v>0.05592</v>
      </c>
      <c r="C220">
        <v>0.65371</v>
      </c>
      <c r="D220">
        <v>0.092361</v>
      </c>
      <c r="E220">
        <v>106.898</v>
      </c>
      <c r="F220" s="9">
        <f>Data_Entry!F226</f>
        <v>0.018</v>
      </c>
      <c r="G220" s="13">
        <f t="shared" si="8"/>
        <v>69.88029158</v>
      </c>
      <c r="H220" s="13">
        <f t="shared" si="9"/>
        <v>0.10759925087999998</v>
      </c>
      <c r="I220" s="13">
        <f t="shared" si="10"/>
        <v>1.2578452484399998</v>
      </c>
      <c r="J220" s="13">
        <f t="shared" si="11"/>
        <v>0.17771771120399998</v>
      </c>
      <c r="K220" s="13"/>
    </row>
    <row r="221" spans="1:11" ht="12.75">
      <c r="A221" s="11">
        <v>514</v>
      </c>
      <c r="B221">
        <v>0.063349</v>
      </c>
      <c r="C221">
        <v>0.66968</v>
      </c>
      <c r="D221">
        <v>0.087088</v>
      </c>
      <c r="E221">
        <v>106.597</v>
      </c>
      <c r="F221" s="9">
        <f>Data_Entry!F227</f>
        <v>0.018</v>
      </c>
      <c r="G221" s="13">
        <f t="shared" si="8"/>
        <v>71.38587896</v>
      </c>
      <c r="H221" s="13">
        <f t="shared" si="9"/>
        <v>0.121550640354</v>
      </c>
      <c r="I221" s="13">
        <f t="shared" si="10"/>
        <v>1.28494582128</v>
      </c>
      <c r="J221" s="13">
        <f t="shared" si="11"/>
        <v>0.16709975164799998</v>
      </c>
      <c r="K221" s="13"/>
    </row>
    <row r="222" spans="1:11" ht="12.75">
      <c r="A222" s="11">
        <v>515</v>
      </c>
      <c r="B222">
        <v>0.071358</v>
      </c>
      <c r="C222">
        <v>0.68566</v>
      </c>
      <c r="D222">
        <v>0.082248</v>
      </c>
      <c r="E222">
        <v>106.296</v>
      </c>
      <c r="F222" s="9">
        <f>Data_Entry!F228</f>
        <v>0.018</v>
      </c>
      <c r="G222" s="13">
        <f t="shared" si="8"/>
        <v>72.88291536000001</v>
      </c>
      <c r="H222" s="13">
        <f t="shared" si="9"/>
        <v>0.136531259424</v>
      </c>
      <c r="I222" s="13">
        <f t="shared" si="10"/>
        <v>1.31189247648</v>
      </c>
      <c r="J222" s="13">
        <f t="shared" si="11"/>
        <v>0.15736740134399999</v>
      </c>
      <c r="K222" s="13"/>
    </row>
    <row r="223" spans="1:11" ht="12.75">
      <c r="A223" s="11">
        <v>516</v>
      </c>
      <c r="B223">
        <v>0.079901</v>
      </c>
      <c r="C223">
        <v>0.70155</v>
      </c>
      <c r="D223">
        <v>0.077744</v>
      </c>
      <c r="E223">
        <v>105.995</v>
      </c>
      <c r="F223" s="9">
        <f>Data_Entry!F229</f>
        <v>0.018</v>
      </c>
      <c r="G223" s="13">
        <f t="shared" si="8"/>
        <v>74.36079225</v>
      </c>
      <c r="H223" s="13">
        <f t="shared" si="9"/>
        <v>0.15244391691</v>
      </c>
      <c r="I223" s="13">
        <f t="shared" si="10"/>
        <v>1.3384942605</v>
      </c>
      <c r="J223" s="13">
        <f t="shared" si="11"/>
        <v>0.14832855503999998</v>
      </c>
      <c r="K223" s="13"/>
    </row>
    <row r="224" spans="1:11" ht="12.75">
      <c r="A224" s="11">
        <v>517</v>
      </c>
      <c r="B224">
        <v>0.088909</v>
      </c>
      <c r="C224">
        <v>0.71723</v>
      </c>
      <c r="D224">
        <v>0.073456</v>
      </c>
      <c r="E224">
        <v>105.694</v>
      </c>
      <c r="F224" s="9">
        <f>Data_Entry!F230</f>
        <v>0.018</v>
      </c>
      <c r="G224" s="13">
        <f t="shared" si="8"/>
        <v>75.80690762</v>
      </c>
      <c r="H224" s="13">
        <f t="shared" si="9"/>
        <v>0.16914866122799999</v>
      </c>
      <c r="I224" s="13">
        <f t="shared" si="10"/>
        <v>1.36452433716</v>
      </c>
      <c r="J224" s="13">
        <f t="shared" si="11"/>
        <v>0.13974945235199998</v>
      </c>
      <c r="K224" s="13"/>
    </row>
    <row r="225" spans="1:11" ht="12.75">
      <c r="A225" s="11">
        <v>518</v>
      </c>
      <c r="B225">
        <v>0.098293</v>
      </c>
      <c r="C225">
        <v>0.73257</v>
      </c>
      <c r="D225">
        <v>0.069268</v>
      </c>
      <c r="E225">
        <v>105.392</v>
      </c>
      <c r="F225" s="9">
        <f>Data_Entry!F231</f>
        <v>0.017</v>
      </c>
      <c r="G225" s="13">
        <f t="shared" si="8"/>
        <v>77.20701744</v>
      </c>
      <c r="H225" s="13">
        <f t="shared" si="9"/>
        <v>0.17610802955200003</v>
      </c>
      <c r="I225" s="13">
        <f t="shared" si="10"/>
        <v>1.31251929648</v>
      </c>
      <c r="J225" s="13">
        <f t="shared" si="11"/>
        <v>0.12410498195200001</v>
      </c>
      <c r="K225" s="13"/>
    </row>
    <row r="226" spans="1:11" ht="12.75">
      <c r="A226" s="11">
        <v>519</v>
      </c>
      <c r="B226">
        <v>0.107949</v>
      </c>
      <c r="C226">
        <v>0.74746</v>
      </c>
      <c r="D226">
        <v>0.06506</v>
      </c>
      <c r="E226">
        <v>105.091</v>
      </c>
      <c r="F226" s="9">
        <f>Data_Entry!F232</f>
        <v>0.017</v>
      </c>
      <c r="G226" s="13">
        <f t="shared" si="8"/>
        <v>78.55131886</v>
      </c>
      <c r="H226" s="13">
        <f t="shared" si="9"/>
        <v>0.19285596210300002</v>
      </c>
      <c r="I226" s="13">
        <f t="shared" si="10"/>
        <v>1.3353724206200002</v>
      </c>
      <c r="J226" s="13">
        <f t="shared" si="11"/>
        <v>0.11623274782000002</v>
      </c>
      <c r="K226" s="13"/>
    </row>
    <row r="227" spans="1:11" ht="12.75">
      <c r="A227" s="11">
        <v>520</v>
      </c>
      <c r="B227">
        <v>0.117749</v>
      </c>
      <c r="C227">
        <v>0.761757</v>
      </c>
      <c r="D227">
        <v>0.060709</v>
      </c>
      <c r="E227">
        <v>104.79</v>
      </c>
      <c r="F227" s="9">
        <f>Data_Entry!F233</f>
        <v>0.017</v>
      </c>
      <c r="G227" s="13">
        <f t="shared" si="8"/>
        <v>79.82451603000001</v>
      </c>
      <c r="H227" s="13">
        <f t="shared" si="9"/>
        <v>0.20976160107000005</v>
      </c>
      <c r="I227" s="13">
        <f t="shared" si="10"/>
        <v>1.3570167725100002</v>
      </c>
      <c r="J227" s="13">
        <f t="shared" si="11"/>
        <v>0.10814883387000002</v>
      </c>
      <c r="K227" s="13"/>
    </row>
    <row r="228" spans="1:11" ht="12.75">
      <c r="A228" s="11">
        <v>521</v>
      </c>
      <c r="B228">
        <v>0.127839</v>
      </c>
      <c r="C228">
        <v>0.77534</v>
      </c>
      <c r="D228">
        <v>0.056457</v>
      </c>
      <c r="E228">
        <v>105.08</v>
      </c>
      <c r="F228" s="9">
        <f>Data_Entry!F234</f>
        <v>0.017</v>
      </c>
      <c r="G228" s="13">
        <f t="shared" si="8"/>
        <v>81.47272720000001</v>
      </c>
      <c r="H228" s="13">
        <f t="shared" si="9"/>
        <v>0.22836647604000004</v>
      </c>
      <c r="I228" s="13">
        <f t="shared" si="10"/>
        <v>1.3850363624000002</v>
      </c>
      <c r="J228" s="13">
        <f t="shared" si="11"/>
        <v>0.10085252652000001</v>
      </c>
      <c r="K228" s="13"/>
    </row>
    <row r="229" spans="1:11" ht="12.75">
      <c r="A229" s="11">
        <v>522</v>
      </c>
      <c r="B229">
        <v>0.13845</v>
      </c>
      <c r="C229">
        <v>0.78822</v>
      </c>
      <c r="D229">
        <v>0.052609</v>
      </c>
      <c r="E229">
        <v>105.37</v>
      </c>
      <c r="F229" s="9">
        <f>Data_Entry!F235</f>
        <v>0.017</v>
      </c>
      <c r="G229" s="13">
        <f t="shared" si="8"/>
        <v>83.05474140000001</v>
      </c>
      <c r="H229" s="13">
        <f t="shared" si="9"/>
        <v>0.24800410050000002</v>
      </c>
      <c r="I229" s="13">
        <f t="shared" si="10"/>
        <v>1.4119306038000004</v>
      </c>
      <c r="J229" s="13">
        <f t="shared" si="11"/>
        <v>0.09423797561000002</v>
      </c>
      <c r="K229" s="13"/>
    </row>
    <row r="230" spans="1:11" ht="12.75">
      <c r="A230" s="11">
        <v>523</v>
      </c>
      <c r="B230">
        <v>0.149516</v>
      </c>
      <c r="C230">
        <v>0.80046</v>
      </c>
      <c r="D230">
        <v>0.049122</v>
      </c>
      <c r="E230">
        <v>105.66</v>
      </c>
      <c r="F230" s="9">
        <f>Data_Entry!F236</f>
        <v>0.017</v>
      </c>
      <c r="G230" s="13">
        <f t="shared" si="8"/>
        <v>84.5766036</v>
      </c>
      <c r="H230" s="13">
        <f t="shared" si="9"/>
        <v>0.26856362952</v>
      </c>
      <c r="I230" s="13">
        <f t="shared" si="10"/>
        <v>1.4378022612</v>
      </c>
      <c r="J230" s="13">
        <f t="shared" si="11"/>
        <v>0.08823391884000001</v>
      </c>
      <c r="K230" s="13"/>
    </row>
    <row r="231" spans="1:11" ht="12.75">
      <c r="A231" s="11">
        <v>524</v>
      </c>
      <c r="B231">
        <v>0.161041</v>
      </c>
      <c r="C231">
        <v>0.81214</v>
      </c>
      <c r="D231">
        <v>0.045954</v>
      </c>
      <c r="E231">
        <v>105.95</v>
      </c>
      <c r="F231" s="9">
        <f>Data_Entry!F237</f>
        <v>0.017</v>
      </c>
      <c r="G231" s="13">
        <f t="shared" si="8"/>
        <v>86.046233</v>
      </c>
      <c r="H231" s="13">
        <f t="shared" si="9"/>
        <v>0.29005899715</v>
      </c>
      <c r="I231" s="13">
        <f t="shared" si="10"/>
        <v>1.4627859610000002</v>
      </c>
      <c r="J231" s="13">
        <f t="shared" si="11"/>
        <v>0.08277004710000002</v>
      </c>
      <c r="K231" s="13"/>
    </row>
    <row r="232" spans="1:11" ht="12.75">
      <c r="A232" s="11">
        <v>525</v>
      </c>
      <c r="B232">
        <v>0.172953</v>
      </c>
      <c r="C232">
        <v>0.82333</v>
      </c>
      <c r="D232">
        <v>0.04305</v>
      </c>
      <c r="E232">
        <v>106.239</v>
      </c>
      <c r="F232" s="9">
        <f>Data_Entry!F238</f>
        <v>0.017</v>
      </c>
      <c r="G232" s="13">
        <f t="shared" si="8"/>
        <v>87.46975587</v>
      </c>
      <c r="H232" s="13">
        <f t="shared" si="9"/>
        <v>0.31236401403900005</v>
      </c>
      <c r="I232" s="13">
        <f t="shared" si="10"/>
        <v>1.4869858497900001</v>
      </c>
      <c r="J232" s="13">
        <f t="shared" si="11"/>
        <v>0.07775101215</v>
      </c>
      <c r="K232" s="13"/>
    </row>
    <row r="233" spans="1:11" ht="12.75">
      <c r="A233" s="11">
        <v>526</v>
      </c>
      <c r="B233">
        <v>0.185209</v>
      </c>
      <c r="C233">
        <v>0.83412</v>
      </c>
      <c r="D233">
        <v>0.040368</v>
      </c>
      <c r="E233">
        <v>106.529</v>
      </c>
      <c r="F233" s="9">
        <f>Data_Entry!F239</f>
        <v>0.017</v>
      </c>
      <c r="G233" s="13">
        <f t="shared" si="8"/>
        <v>88.85796948</v>
      </c>
      <c r="H233" s="13">
        <f t="shared" si="9"/>
        <v>0.33541220253700005</v>
      </c>
      <c r="I233" s="13">
        <f t="shared" si="10"/>
        <v>1.51058548116</v>
      </c>
      <c r="J233" s="13">
        <f t="shared" si="11"/>
        <v>0.073106165424</v>
      </c>
      <c r="K233" s="13"/>
    </row>
    <row r="234" spans="1:11" ht="12.75">
      <c r="A234" s="11">
        <v>527</v>
      </c>
      <c r="B234">
        <v>0.197755</v>
      </c>
      <c r="C234">
        <v>0.8446</v>
      </c>
      <c r="D234">
        <v>0.037839</v>
      </c>
      <c r="E234">
        <v>106.819</v>
      </c>
      <c r="F234" s="9">
        <f>Data_Entry!F240</f>
        <v>0.017</v>
      </c>
      <c r="G234" s="13">
        <f t="shared" si="8"/>
        <v>90.2193274</v>
      </c>
      <c r="H234" s="13">
        <f t="shared" si="9"/>
        <v>0.359107852865</v>
      </c>
      <c r="I234" s="13">
        <f t="shared" si="10"/>
        <v>1.5337285658000002</v>
      </c>
      <c r="J234" s="13">
        <f t="shared" si="11"/>
        <v>0.068712710397</v>
      </c>
      <c r="K234" s="13"/>
    </row>
    <row r="235" spans="1:11" ht="12.75">
      <c r="A235" s="11">
        <v>528</v>
      </c>
      <c r="B235">
        <v>0.210538</v>
      </c>
      <c r="C235">
        <v>0.85487</v>
      </c>
      <c r="D235">
        <v>0.035384</v>
      </c>
      <c r="E235">
        <v>107.109</v>
      </c>
      <c r="F235" s="9">
        <f>Data_Entry!F241</f>
        <v>0.017</v>
      </c>
      <c r="G235" s="13">
        <f t="shared" si="8"/>
        <v>91.56427083</v>
      </c>
      <c r="H235" s="13">
        <f t="shared" si="9"/>
        <v>0.383358748914</v>
      </c>
      <c r="I235" s="13">
        <f t="shared" si="10"/>
        <v>1.55659260411</v>
      </c>
      <c r="J235" s="13">
        <f t="shared" si="11"/>
        <v>0.064429062552</v>
      </c>
      <c r="K235" s="13"/>
    </row>
    <row r="236" spans="1:11" ht="12.75">
      <c r="A236" s="11">
        <v>529</v>
      </c>
      <c r="B236">
        <v>0.22346</v>
      </c>
      <c r="C236">
        <v>0.86504</v>
      </c>
      <c r="D236">
        <v>0.032949</v>
      </c>
      <c r="E236">
        <v>107.399</v>
      </c>
      <c r="F236" s="9">
        <f>Data_Entry!F242</f>
        <v>0.017</v>
      </c>
      <c r="G236" s="13">
        <f t="shared" si="8"/>
        <v>92.90443096</v>
      </c>
      <c r="H236" s="13">
        <f t="shared" si="9"/>
        <v>0.40798946918</v>
      </c>
      <c r="I236" s="13">
        <f t="shared" si="10"/>
        <v>1.57937532632</v>
      </c>
      <c r="J236" s="13">
        <f t="shared" si="11"/>
        <v>0.060157724067000005</v>
      </c>
      <c r="K236" s="13"/>
    </row>
    <row r="237" spans="1:11" ht="12.75">
      <c r="A237" s="11">
        <v>530</v>
      </c>
      <c r="B237">
        <v>0.236491</v>
      </c>
      <c r="C237">
        <v>0.875211</v>
      </c>
      <c r="D237">
        <v>0.030451</v>
      </c>
      <c r="E237">
        <v>107.689</v>
      </c>
      <c r="F237" s="9">
        <f>Data_Entry!F243</f>
        <v>0.017</v>
      </c>
      <c r="G237" s="13">
        <f t="shared" si="8"/>
        <v>94.25059737899998</v>
      </c>
      <c r="H237" s="13">
        <f t="shared" si="9"/>
        <v>0.432947148083</v>
      </c>
      <c r="I237" s="13">
        <f t="shared" si="10"/>
        <v>1.602260155443</v>
      </c>
      <c r="J237" s="13">
        <f t="shared" si="11"/>
        <v>0.055747041563</v>
      </c>
      <c r="K237" s="13"/>
    </row>
    <row r="238" spans="1:11" ht="12.75">
      <c r="A238" s="11">
        <v>531</v>
      </c>
      <c r="B238">
        <v>0.249633</v>
      </c>
      <c r="C238">
        <v>0.88537</v>
      </c>
      <c r="D238">
        <v>0.028029</v>
      </c>
      <c r="E238">
        <v>107.361</v>
      </c>
      <c r="F238" s="9">
        <f>Data_Entry!F244</f>
        <v>0.017</v>
      </c>
      <c r="G238" s="13">
        <f t="shared" si="8"/>
        <v>95.05420857</v>
      </c>
      <c r="H238" s="13">
        <f t="shared" si="9"/>
        <v>0.45561442472100006</v>
      </c>
      <c r="I238" s="13">
        <f t="shared" si="10"/>
        <v>1.6159215456900002</v>
      </c>
      <c r="J238" s="13">
        <f t="shared" si="11"/>
        <v>0.051156764973</v>
      </c>
      <c r="K238" s="13"/>
    </row>
    <row r="239" spans="1:11" ht="12.75">
      <c r="A239" s="11">
        <v>532</v>
      </c>
      <c r="B239">
        <v>0.262972</v>
      </c>
      <c r="C239">
        <v>0.89537</v>
      </c>
      <c r="D239">
        <v>0.025862</v>
      </c>
      <c r="E239">
        <v>107.032</v>
      </c>
      <c r="F239" s="9">
        <f>Data_Entry!F245</f>
        <v>0.017</v>
      </c>
      <c r="G239" s="13">
        <f t="shared" si="8"/>
        <v>95.83324184</v>
      </c>
      <c r="H239" s="13">
        <f t="shared" si="9"/>
        <v>0.478489124768</v>
      </c>
      <c r="I239" s="13">
        <f t="shared" si="10"/>
        <v>1.62916511128</v>
      </c>
      <c r="J239" s="13">
        <f t="shared" si="11"/>
        <v>0.047057046928</v>
      </c>
      <c r="K239" s="13"/>
    </row>
    <row r="240" spans="1:11" ht="12.75">
      <c r="A240" s="11">
        <v>533</v>
      </c>
      <c r="B240">
        <v>0.276515</v>
      </c>
      <c r="C240">
        <v>0.90515</v>
      </c>
      <c r="D240">
        <v>0.02392</v>
      </c>
      <c r="E240">
        <v>106.704</v>
      </c>
      <c r="F240" s="9">
        <f>Data_Entry!F246</f>
        <v>0.017</v>
      </c>
      <c r="G240" s="13">
        <f t="shared" si="8"/>
        <v>96.58312559999999</v>
      </c>
      <c r="H240" s="13">
        <f t="shared" si="9"/>
        <v>0.50158936152</v>
      </c>
      <c r="I240" s="13">
        <f t="shared" si="10"/>
        <v>1.6419131352</v>
      </c>
      <c r="J240" s="13">
        <f t="shared" si="11"/>
        <v>0.04339011456</v>
      </c>
      <c r="K240" s="13"/>
    </row>
    <row r="241" spans="1:11" ht="12.75">
      <c r="A241" s="11">
        <v>534</v>
      </c>
      <c r="B241">
        <v>0.290269</v>
      </c>
      <c r="C241">
        <v>0.91465</v>
      </c>
      <c r="D241">
        <v>0.022174</v>
      </c>
      <c r="E241">
        <v>106.375</v>
      </c>
      <c r="F241" s="9">
        <f>Data_Entry!F247</f>
        <v>0.017</v>
      </c>
      <c r="G241" s="13">
        <f t="shared" si="8"/>
        <v>97.29589374999999</v>
      </c>
      <c r="H241" s="13">
        <f t="shared" si="9"/>
        <v>0.524915202875</v>
      </c>
      <c r="I241" s="13">
        <f t="shared" si="10"/>
        <v>1.65403019375</v>
      </c>
      <c r="J241" s="13">
        <f t="shared" si="11"/>
        <v>0.04009890725</v>
      </c>
      <c r="K241" s="13"/>
    </row>
    <row r="242" spans="1:11" ht="12.75">
      <c r="A242" s="11">
        <v>535</v>
      </c>
      <c r="B242">
        <v>0.304213</v>
      </c>
      <c r="C242">
        <v>0.92381</v>
      </c>
      <c r="D242">
        <v>0.020584</v>
      </c>
      <c r="E242">
        <v>106.047</v>
      </c>
      <c r="F242" s="9">
        <f>Data_Entry!F248</f>
        <v>0.017</v>
      </c>
      <c r="G242" s="13">
        <f t="shared" si="8"/>
        <v>97.96727907</v>
      </c>
      <c r="H242" s="13">
        <f t="shared" si="9"/>
        <v>0.548434892187</v>
      </c>
      <c r="I242" s="13">
        <f t="shared" si="10"/>
        <v>1.66544374419</v>
      </c>
      <c r="J242" s="13">
        <f t="shared" si="11"/>
        <v>0.037108814616000005</v>
      </c>
      <c r="K242" s="13"/>
    </row>
    <row r="243" spans="1:11" ht="12.75">
      <c r="A243" s="11">
        <v>536</v>
      </c>
      <c r="B243">
        <v>0.318361</v>
      </c>
      <c r="C243">
        <v>0.93255</v>
      </c>
      <c r="D243">
        <v>0.019127</v>
      </c>
      <c r="E243">
        <v>105.719</v>
      </c>
      <c r="F243" s="9">
        <f>Data_Entry!F249</f>
        <v>0.017</v>
      </c>
      <c r="G243" s="13">
        <f t="shared" si="8"/>
        <v>98.58825345</v>
      </c>
      <c r="H243" s="13">
        <f t="shared" si="9"/>
        <v>0.572165711503</v>
      </c>
      <c r="I243" s="13">
        <f t="shared" si="10"/>
        <v>1.67600030865</v>
      </c>
      <c r="J243" s="13">
        <f t="shared" si="11"/>
        <v>0.034375484321</v>
      </c>
      <c r="K243" s="13"/>
    </row>
    <row r="244" spans="1:11" ht="12.75">
      <c r="A244" s="11">
        <v>537</v>
      </c>
      <c r="B244">
        <v>0.332705</v>
      </c>
      <c r="C244">
        <v>0.94081</v>
      </c>
      <c r="D244">
        <v>0.01774</v>
      </c>
      <c r="E244">
        <v>105.39</v>
      </c>
      <c r="F244" s="9">
        <f>Data_Entry!F250</f>
        <v>0.017</v>
      </c>
      <c r="G244" s="13">
        <f t="shared" si="8"/>
        <v>99.15196590000001</v>
      </c>
      <c r="H244" s="13">
        <f t="shared" si="9"/>
        <v>0.59608425915</v>
      </c>
      <c r="I244" s="13">
        <f t="shared" si="10"/>
        <v>1.6855834203000002</v>
      </c>
      <c r="J244" s="13">
        <f t="shared" si="11"/>
        <v>0.0317835162</v>
      </c>
      <c r="K244" s="13"/>
    </row>
    <row r="245" spans="1:11" ht="12.75">
      <c r="A245" s="11">
        <v>538</v>
      </c>
      <c r="B245">
        <v>0.347232</v>
      </c>
      <c r="C245">
        <v>0.94852</v>
      </c>
      <c r="D245">
        <v>0.016403</v>
      </c>
      <c r="E245">
        <v>105.062</v>
      </c>
      <c r="F245" s="9">
        <f>Data_Entry!F251</f>
        <v>0.017</v>
      </c>
      <c r="G245" s="13">
        <f t="shared" si="8"/>
        <v>99.65340824</v>
      </c>
      <c r="H245" s="13">
        <f t="shared" si="9"/>
        <v>0.620175102528</v>
      </c>
      <c r="I245" s="13">
        <f t="shared" si="10"/>
        <v>1.69410794008</v>
      </c>
      <c r="J245" s="13">
        <f t="shared" si="11"/>
        <v>0.029296643762000002</v>
      </c>
      <c r="K245" s="13"/>
    </row>
    <row r="246" spans="1:11" ht="12.75">
      <c r="A246" s="11">
        <v>539</v>
      </c>
      <c r="B246">
        <v>0.361926</v>
      </c>
      <c r="C246">
        <v>0.9556</v>
      </c>
      <c r="D246">
        <v>0.015064</v>
      </c>
      <c r="E246">
        <v>104.733</v>
      </c>
      <c r="F246" s="9">
        <f>Data_Entry!F252</f>
        <v>0.017</v>
      </c>
      <c r="G246" s="13">
        <f t="shared" si="8"/>
        <v>100.0828548</v>
      </c>
      <c r="H246" s="13">
        <f t="shared" si="9"/>
        <v>0.6443951278860002</v>
      </c>
      <c r="I246" s="13">
        <f t="shared" si="10"/>
        <v>1.7014085316000003</v>
      </c>
      <c r="J246" s="13">
        <f t="shared" si="11"/>
        <v>0.026820864504000005</v>
      </c>
      <c r="K246" s="13"/>
    </row>
    <row r="247" spans="1:11" ht="12.75">
      <c r="A247" s="11">
        <v>540</v>
      </c>
      <c r="B247">
        <v>0.376772</v>
      </c>
      <c r="C247">
        <v>0.961988</v>
      </c>
      <c r="D247">
        <v>0.013676</v>
      </c>
      <c r="E247">
        <v>104.405</v>
      </c>
      <c r="F247" s="9">
        <f>Data_Entry!F253</f>
        <v>0.017</v>
      </c>
      <c r="G247" s="13">
        <f t="shared" si="8"/>
        <v>100.43635714</v>
      </c>
      <c r="H247" s="13">
        <f t="shared" si="9"/>
        <v>0.66872697122</v>
      </c>
      <c r="I247" s="13">
        <f t="shared" si="10"/>
        <v>1.70741807138</v>
      </c>
      <c r="J247" s="13">
        <f t="shared" si="11"/>
        <v>0.02427332726</v>
      </c>
      <c r="K247" s="13"/>
    </row>
    <row r="248" spans="1:11" ht="12.75">
      <c r="A248" s="11">
        <v>541</v>
      </c>
      <c r="B248">
        <v>0.391683</v>
      </c>
      <c r="C248">
        <v>0.96754</v>
      </c>
      <c r="D248">
        <v>0.012308</v>
      </c>
      <c r="E248">
        <v>104.369</v>
      </c>
      <c r="F248" s="9">
        <f>Data_Entry!F254</f>
        <v>0.017</v>
      </c>
      <c r="G248" s="13">
        <f t="shared" si="8"/>
        <v>100.98118226</v>
      </c>
      <c r="H248" s="13">
        <f t="shared" si="9"/>
        <v>0.6949525714590001</v>
      </c>
      <c r="I248" s="13">
        <f t="shared" si="10"/>
        <v>1.7166800984200001</v>
      </c>
      <c r="J248" s="13">
        <f t="shared" si="11"/>
        <v>0.021837752084000003</v>
      </c>
      <c r="K248" s="13"/>
    </row>
    <row r="249" spans="1:11" ht="12.75">
      <c r="A249" s="11">
        <v>542</v>
      </c>
      <c r="B249">
        <v>0.406594</v>
      </c>
      <c r="C249">
        <v>0.97223</v>
      </c>
      <c r="D249">
        <v>0.011056</v>
      </c>
      <c r="E249">
        <v>104.333</v>
      </c>
      <c r="F249" s="9">
        <f>Data_Entry!F255</f>
        <v>0.017</v>
      </c>
      <c r="G249" s="13">
        <f t="shared" si="8"/>
        <v>101.43567259</v>
      </c>
      <c r="H249" s="13">
        <f t="shared" si="9"/>
        <v>0.721159920634</v>
      </c>
      <c r="I249" s="13">
        <f t="shared" si="10"/>
        <v>1.7244064340300003</v>
      </c>
      <c r="J249" s="13">
        <f t="shared" si="11"/>
        <v>0.019609596016</v>
      </c>
      <c r="K249" s="13"/>
    </row>
    <row r="250" spans="1:11" ht="12.75">
      <c r="A250" s="11">
        <v>543</v>
      </c>
      <c r="B250">
        <v>0.421539</v>
      </c>
      <c r="C250">
        <v>0.97617</v>
      </c>
      <c r="D250">
        <v>0.009915</v>
      </c>
      <c r="E250">
        <v>104.297</v>
      </c>
      <c r="F250" s="9">
        <f>Data_Entry!F256</f>
        <v>0.017</v>
      </c>
      <c r="G250" s="13">
        <f t="shared" si="8"/>
        <v>101.81160249</v>
      </c>
      <c r="H250" s="13">
        <f t="shared" si="9"/>
        <v>0.747409302411</v>
      </c>
      <c r="I250" s="13">
        <f t="shared" si="10"/>
        <v>1.73079724233</v>
      </c>
      <c r="J250" s="13">
        <f t="shared" si="11"/>
        <v>0.017579780835000003</v>
      </c>
      <c r="K250" s="13"/>
    </row>
    <row r="251" spans="1:11" ht="12.75">
      <c r="A251" s="11">
        <v>544</v>
      </c>
      <c r="B251">
        <v>0.436517</v>
      </c>
      <c r="C251">
        <v>0.97946</v>
      </c>
      <c r="D251">
        <v>0.008872</v>
      </c>
      <c r="E251">
        <v>104.261</v>
      </c>
      <c r="F251" s="9">
        <f>Data_Entry!F257</f>
        <v>0.017</v>
      </c>
      <c r="G251" s="13">
        <f t="shared" si="8"/>
        <v>102.11947905999999</v>
      </c>
      <c r="H251" s="13">
        <f t="shared" si="9"/>
        <v>0.773698881929</v>
      </c>
      <c r="I251" s="13">
        <f t="shared" si="10"/>
        <v>1.73603114402</v>
      </c>
      <c r="J251" s="13">
        <f t="shared" si="11"/>
        <v>0.015725061063999998</v>
      </c>
      <c r="K251" s="13"/>
    </row>
    <row r="252" spans="1:11" ht="12.75">
      <c r="A252" s="11">
        <v>545</v>
      </c>
      <c r="B252">
        <v>0.451584</v>
      </c>
      <c r="C252">
        <v>0.9822</v>
      </c>
      <c r="D252">
        <v>0.007918</v>
      </c>
      <c r="E252">
        <v>104.225</v>
      </c>
      <c r="F252" s="9">
        <f>Data_Entry!F258</f>
        <v>0.017</v>
      </c>
      <c r="G252" s="13">
        <f t="shared" si="8"/>
        <v>102.369795</v>
      </c>
      <c r="H252" s="13">
        <f t="shared" si="9"/>
        <v>0.8001278208</v>
      </c>
      <c r="I252" s="13">
        <f t="shared" si="10"/>
        <v>1.740286515</v>
      </c>
      <c r="J252" s="13">
        <f t="shared" si="11"/>
        <v>0.01402931035</v>
      </c>
      <c r="K252" s="13"/>
    </row>
    <row r="253" spans="1:11" ht="12.75">
      <c r="A253" s="11">
        <v>546</v>
      </c>
      <c r="B253">
        <v>0.466782</v>
      </c>
      <c r="C253">
        <v>0.98452</v>
      </c>
      <c r="D253">
        <v>0.00703</v>
      </c>
      <c r="E253">
        <v>104.19</v>
      </c>
      <c r="F253" s="9">
        <f>Data_Entry!F259</f>
        <v>0.017</v>
      </c>
      <c r="G253" s="13">
        <f t="shared" si="8"/>
        <v>102.57713879999999</v>
      </c>
      <c r="H253" s="13">
        <f t="shared" si="9"/>
        <v>0.82677828186</v>
      </c>
      <c r="I253" s="13">
        <f t="shared" si="10"/>
        <v>1.7438113596</v>
      </c>
      <c r="J253" s="13">
        <f t="shared" si="11"/>
        <v>0.0124517469</v>
      </c>
      <c r="K253" s="13"/>
    </row>
    <row r="254" spans="1:11" ht="12.75">
      <c r="A254" s="11">
        <v>547</v>
      </c>
      <c r="B254">
        <v>0.482147</v>
      </c>
      <c r="C254">
        <v>0.98652</v>
      </c>
      <c r="D254">
        <v>0.006223</v>
      </c>
      <c r="E254">
        <v>104.154</v>
      </c>
      <c r="F254" s="9">
        <f>Data_Entry!F260</f>
        <v>0.017</v>
      </c>
      <c r="G254" s="13">
        <f t="shared" si="8"/>
        <v>102.75000408</v>
      </c>
      <c r="H254" s="13">
        <f t="shared" si="9"/>
        <v>0.853698156846</v>
      </c>
      <c r="I254" s="13">
        <f t="shared" si="10"/>
        <v>1.74675006936</v>
      </c>
      <c r="J254" s="13">
        <f t="shared" si="11"/>
        <v>0.011018555814</v>
      </c>
      <c r="K254" s="13"/>
    </row>
    <row r="255" spans="1:11" ht="12.75">
      <c r="A255" s="11">
        <v>548</v>
      </c>
      <c r="B255">
        <v>0.497738</v>
      </c>
      <c r="C255">
        <v>0.98832</v>
      </c>
      <c r="D255">
        <v>0.005453</v>
      </c>
      <c r="E255">
        <v>104.118</v>
      </c>
      <c r="F255" s="9">
        <f>Data_Entry!F261</f>
        <v>0.017</v>
      </c>
      <c r="G255" s="13">
        <f t="shared" si="8"/>
        <v>102.90190175999999</v>
      </c>
      <c r="H255" s="13">
        <f t="shared" si="9"/>
        <v>0.880999246428</v>
      </c>
      <c r="I255" s="13">
        <f t="shared" si="10"/>
        <v>1.7493323299199999</v>
      </c>
      <c r="J255" s="13">
        <f t="shared" si="11"/>
        <v>0.009651842718</v>
      </c>
      <c r="K255" s="13"/>
    </row>
    <row r="256" spans="1:11" ht="12.75">
      <c r="A256" s="11">
        <v>549</v>
      </c>
      <c r="B256">
        <v>0.513606</v>
      </c>
      <c r="C256">
        <v>0.99002</v>
      </c>
      <c r="D256">
        <v>0.004714</v>
      </c>
      <c r="E256">
        <v>104.082</v>
      </c>
      <c r="F256" s="9">
        <f>Data_Entry!F262</f>
        <v>0.017</v>
      </c>
      <c r="G256" s="13">
        <f t="shared" si="8"/>
        <v>103.04326164</v>
      </c>
      <c r="H256" s="13">
        <f t="shared" si="9"/>
        <v>0.9087713747639999</v>
      </c>
      <c r="I256" s="13">
        <f t="shared" si="10"/>
        <v>1.75173544788</v>
      </c>
      <c r="J256" s="13">
        <f t="shared" si="11"/>
        <v>0.008340923316</v>
      </c>
      <c r="K256" s="13"/>
    </row>
    <row r="257" spans="1:11" ht="12.75">
      <c r="A257" s="11">
        <v>550</v>
      </c>
      <c r="B257">
        <v>0.529826</v>
      </c>
      <c r="C257">
        <v>0.991761</v>
      </c>
      <c r="D257">
        <v>0.003988</v>
      </c>
      <c r="E257">
        <v>104.046</v>
      </c>
      <c r="F257" s="9">
        <f>Data_Entry!F263</f>
        <v>0.017</v>
      </c>
      <c r="G257" s="13">
        <f t="shared" si="8"/>
        <v>103.18876500600001</v>
      </c>
      <c r="H257" s="13">
        <f t="shared" si="9"/>
        <v>0.9371466919320002</v>
      </c>
      <c r="I257" s="13">
        <f t="shared" si="10"/>
        <v>1.7542090051020003</v>
      </c>
      <c r="J257" s="13">
        <f t="shared" si="11"/>
        <v>0.007053902616000002</v>
      </c>
      <c r="K257" s="13"/>
    </row>
    <row r="258" spans="1:11" ht="12.75">
      <c r="A258" s="11">
        <v>551</v>
      </c>
      <c r="B258">
        <v>0.54644</v>
      </c>
      <c r="C258">
        <v>0.99353</v>
      </c>
      <c r="D258">
        <v>0.003289</v>
      </c>
      <c r="E258">
        <v>103.641</v>
      </c>
      <c r="F258" s="9">
        <f>Data_Entry!F264</f>
        <v>0.017</v>
      </c>
      <c r="G258" s="13">
        <f t="shared" si="8"/>
        <v>102.97044273</v>
      </c>
      <c r="H258" s="13">
        <f t="shared" si="9"/>
        <v>0.9627709966800002</v>
      </c>
      <c r="I258" s="13">
        <f t="shared" si="10"/>
        <v>1.7504975264100002</v>
      </c>
      <c r="J258" s="13">
        <f t="shared" si="11"/>
        <v>0.0057948792330000005</v>
      </c>
      <c r="K258" s="13"/>
    </row>
    <row r="259" spans="1:11" ht="12.75">
      <c r="A259" s="11">
        <v>552</v>
      </c>
      <c r="B259">
        <v>0.563426</v>
      </c>
      <c r="C259">
        <v>0.99523</v>
      </c>
      <c r="D259">
        <v>0.002646</v>
      </c>
      <c r="E259">
        <v>103.237</v>
      </c>
      <c r="F259" s="9">
        <f>Data_Entry!F265</f>
        <v>0.017</v>
      </c>
      <c r="G259" s="13">
        <f aca="true" t="shared" si="12" ref="G259:G322">C259*E259</f>
        <v>102.74455950999999</v>
      </c>
      <c r="H259" s="13">
        <f aca="true" t="shared" si="13" ref="H259:H322">E259*F259*B259</f>
        <v>0.9888289693539999</v>
      </c>
      <c r="I259" s="13">
        <f aca="true" t="shared" si="14" ref="I259:I322">E259*F259*C259</f>
        <v>1.7466575116699998</v>
      </c>
      <c r="J259" s="13">
        <f aca="true" t="shared" si="15" ref="J259:J322">E259*F259*D259</f>
        <v>0.004643806734</v>
      </c>
      <c r="K259" s="13"/>
    </row>
    <row r="260" spans="1:11" ht="12.75">
      <c r="A260" s="11">
        <v>553</v>
      </c>
      <c r="B260">
        <v>0.580726</v>
      </c>
      <c r="C260">
        <v>0.99677</v>
      </c>
      <c r="D260">
        <v>0.002063</v>
      </c>
      <c r="E260">
        <v>102.832</v>
      </c>
      <c r="F260" s="9">
        <f>Data_Entry!F266</f>
        <v>0.017</v>
      </c>
      <c r="G260" s="13">
        <f t="shared" si="12"/>
        <v>102.49985264</v>
      </c>
      <c r="H260" s="13">
        <f t="shared" si="13"/>
        <v>1.015192672544</v>
      </c>
      <c r="I260" s="13">
        <f t="shared" si="14"/>
        <v>1.74249749488</v>
      </c>
      <c r="J260" s="13">
        <f t="shared" si="15"/>
        <v>0.003606421072</v>
      </c>
      <c r="K260" s="13"/>
    </row>
    <row r="261" spans="1:11" ht="12.75">
      <c r="A261" s="11">
        <v>554</v>
      </c>
      <c r="B261">
        <v>0.59829</v>
      </c>
      <c r="C261">
        <v>0.99809</v>
      </c>
      <c r="D261">
        <v>0.001533</v>
      </c>
      <c r="E261">
        <v>102.428</v>
      </c>
      <c r="F261" s="9">
        <f>Data_Entry!F267</f>
        <v>0.017</v>
      </c>
      <c r="G261" s="13">
        <f t="shared" si="12"/>
        <v>102.23236252</v>
      </c>
      <c r="H261" s="13">
        <f t="shared" si="13"/>
        <v>1.04178801804</v>
      </c>
      <c r="I261" s="13">
        <f t="shared" si="14"/>
        <v>1.73795016284</v>
      </c>
      <c r="J261" s="13">
        <f t="shared" si="15"/>
        <v>0.002669376108</v>
      </c>
      <c r="K261" s="13"/>
    </row>
    <row r="262" spans="1:11" ht="12.75">
      <c r="A262" s="11">
        <v>555</v>
      </c>
      <c r="B262">
        <v>0.616053</v>
      </c>
      <c r="C262">
        <v>0.99911</v>
      </c>
      <c r="D262">
        <v>0.001091</v>
      </c>
      <c r="E262">
        <v>102.023</v>
      </c>
      <c r="F262" s="9">
        <f>Data_Entry!F268</f>
        <v>0.017</v>
      </c>
      <c r="G262" s="13">
        <f t="shared" si="12"/>
        <v>101.93219953</v>
      </c>
      <c r="H262" s="13">
        <f t="shared" si="13"/>
        <v>1.0684767787229998</v>
      </c>
      <c r="I262" s="13">
        <f t="shared" si="14"/>
        <v>1.73284739201</v>
      </c>
      <c r="J262" s="13">
        <f t="shared" si="15"/>
        <v>0.0018922205809999999</v>
      </c>
      <c r="K262" s="13"/>
    </row>
    <row r="263" spans="1:11" ht="12.75">
      <c r="A263" s="11">
        <v>556</v>
      </c>
      <c r="B263">
        <v>0.633948</v>
      </c>
      <c r="C263">
        <v>0.99977</v>
      </c>
      <c r="D263">
        <v>0.000711</v>
      </c>
      <c r="E263">
        <v>101.618</v>
      </c>
      <c r="F263" s="9">
        <f>Data_Entry!F269</f>
        <v>0.017</v>
      </c>
      <c r="G263" s="13">
        <f t="shared" si="12"/>
        <v>101.59462786</v>
      </c>
      <c r="H263" s="13">
        <f t="shared" si="13"/>
        <v>1.095148973688</v>
      </c>
      <c r="I263" s="13">
        <f t="shared" si="14"/>
        <v>1.72710867362</v>
      </c>
      <c r="J263" s="13">
        <f t="shared" si="15"/>
        <v>0.001228256766</v>
      </c>
      <c r="K263" s="13"/>
    </row>
    <row r="264" spans="1:11" ht="12.75">
      <c r="A264" s="11">
        <v>557</v>
      </c>
      <c r="B264">
        <v>0.651901</v>
      </c>
      <c r="C264">
        <v>1</v>
      </c>
      <c r="D264">
        <v>0.000407</v>
      </c>
      <c r="E264">
        <v>101.214</v>
      </c>
      <c r="F264" s="9">
        <f>Data_Entry!F270</f>
        <v>0.017</v>
      </c>
      <c r="G264" s="13">
        <f t="shared" si="12"/>
        <v>101.214</v>
      </c>
      <c r="H264" s="13">
        <f t="shared" si="13"/>
        <v>1.121685632838</v>
      </c>
      <c r="I264" s="13">
        <f t="shared" si="14"/>
        <v>1.7206380000000001</v>
      </c>
      <c r="J264" s="13">
        <f t="shared" si="15"/>
        <v>0.0007002996660000001</v>
      </c>
      <c r="K264" s="13"/>
    </row>
    <row r="265" spans="1:11" ht="12.75">
      <c r="A265" s="11">
        <v>558</v>
      </c>
      <c r="B265">
        <v>0.669824</v>
      </c>
      <c r="C265">
        <v>0.99971</v>
      </c>
      <c r="D265">
        <v>0.000184</v>
      </c>
      <c r="E265">
        <v>100.809</v>
      </c>
      <c r="F265" s="9">
        <f>Data_Entry!F271</f>
        <v>0.017</v>
      </c>
      <c r="G265" s="13">
        <f t="shared" si="12"/>
        <v>100.77976539</v>
      </c>
      <c r="H265" s="13">
        <f t="shared" si="13"/>
        <v>1.147912889472</v>
      </c>
      <c r="I265" s="13">
        <f t="shared" si="14"/>
        <v>1.71325601163</v>
      </c>
      <c r="J265" s="13">
        <f t="shared" si="15"/>
        <v>0.000315330552</v>
      </c>
      <c r="K265" s="13"/>
    </row>
    <row r="266" spans="1:11" ht="12.75">
      <c r="A266" s="11">
        <v>559</v>
      </c>
      <c r="B266">
        <v>0.687632</v>
      </c>
      <c r="C266">
        <v>0.99885</v>
      </c>
      <c r="D266">
        <v>4.7E-05</v>
      </c>
      <c r="E266">
        <v>100.405</v>
      </c>
      <c r="F266" s="9">
        <f>Data_Entry!F272</f>
        <v>0.017</v>
      </c>
      <c r="G266" s="13">
        <f t="shared" si="12"/>
        <v>100.28953425</v>
      </c>
      <c r="H266" s="13">
        <f t="shared" si="13"/>
        <v>1.1737087463200002</v>
      </c>
      <c r="I266" s="13">
        <f t="shared" si="14"/>
        <v>1.7049220822500002</v>
      </c>
      <c r="J266" s="13">
        <f t="shared" si="15"/>
        <v>8.0223595E-05</v>
      </c>
      <c r="K266" s="13"/>
    </row>
    <row r="267" spans="1:11" ht="12.75">
      <c r="A267" s="11">
        <v>560</v>
      </c>
      <c r="B267">
        <v>0.705224</v>
      </c>
      <c r="C267">
        <v>0.99734</v>
      </c>
      <c r="E267">
        <v>100</v>
      </c>
      <c r="F267" s="9">
        <f>Data_Entry!F273</f>
        <v>0.017</v>
      </c>
      <c r="G267" s="13">
        <f t="shared" si="12"/>
        <v>99.734</v>
      </c>
      <c r="H267" s="13">
        <f t="shared" si="13"/>
        <v>1.1988808</v>
      </c>
      <c r="I267" s="13">
        <f t="shared" si="14"/>
        <v>1.6954780000000003</v>
      </c>
      <c r="J267" s="13">
        <f t="shared" si="15"/>
        <v>0</v>
      </c>
      <c r="K267" s="13"/>
    </row>
    <row r="268" spans="1:11" ht="12.75">
      <c r="A268" s="11">
        <v>561</v>
      </c>
      <c r="B268">
        <v>0.722773</v>
      </c>
      <c r="C268">
        <v>0.99526</v>
      </c>
      <c r="E268">
        <v>99.6334</v>
      </c>
      <c r="F268" s="9">
        <f>Data_Entry!F274</f>
        <v>0.017</v>
      </c>
      <c r="G268" s="13">
        <f t="shared" si="12"/>
        <v>99.161137684</v>
      </c>
      <c r="H268" s="13">
        <f t="shared" si="13"/>
        <v>1.2242096341094</v>
      </c>
      <c r="I268" s="13">
        <f t="shared" si="14"/>
        <v>1.6857393406280001</v>
      </c>
      <c r="J268" s="13">
        <f t="shared" si="15"/>
        <v>0</v>
      </c>
      <c r="K268" s="13"/>
    </row>
    <row r="269" spans="1:11" ht="12.75">
      <c r="A269" s="11">
        <v>562</v>
      </c>
      <c r="B269">
        <v>0.740483</v>
      </c>
      <c r="C269">
        <v>0.99274</v>
      </c>
      <c r="E269">
        <v>99.2668</v>
      </c>
      <c r="F269" s="9">
        <f>Data_Entry!F275</f>
        <v>0.017</v>
      </c>
      <c r="G269" s="13">
        <f t="shared" si="12"/>
        <v>98.546123032</v>
      </c>
      <c r="H269" s="13">
        <f t="shared" si="13"/>
        <v>1.2495914236948</v>
      </c>
      <c r="I269" s="13">
        <f t="shared" si="14"/>
        <v>1.6752840915440002</v>
      </c>
      <c r="J269" s="13">
        <f t="shared" si="15"/>
        <v>0</v>
      </c>
      <c r="K269" s="13"/>
    </row>
    <row r="270" spans="1:11" ht="12.75">
      <c r="A270" s="11">
        <v>563</v>
      </c>
      <c r="B270">
        <v>0.758273</v>
      </c>
      <c r="C270">
        <v>0.98975</v>
      </c>
      <c r="E270">
        <v>98.9003</v>
      </c>
      <c r="F270" s="9">
        <f>Data_Entry!F276</f>
        <v>0.017</v>
      </c>
      <c r="G270" s="13">
        <f t="shared" si="12"/>
        <v>97.886571925</v>
      </c>
      <c r="H270" s="13">
        <f t="shared" si="13"/>
        <v>1.2748882620923</v>
      </c>
      <c r="I270" s="13">
        <f t="shared" si="14"/>
        <v>1.6640717227250001</v>
      </c>
      <c r="J270" s="13">
        <f t="shared" si="15"/>
        <v>0</v>
      </c>
      <c r="K270" s="13"/>
    </row>
    <row r="271" spans="1:11" ht="12.75">
      <c r="A271" s="11">
        <v>564</v>
      </c>
      <c r="B271">
        <v>0.776083</v>
      </c>
      <c r="C271">
        <v>0.9863</v>
      </c>
      <c r="E271">
        <v>98.5337</v>
      </c>
      <c r="F271" s="9">
        <f>Data_Entry!F277</f>
        <v>0.017</v>
      </c>
      <c r="G271" s="13">
        <f t="shared" si="12"/>
        <v>97.18378831</v>
      </c>
      <c r="H271" s="13">
        <f t="shared" si="13"/>
        <v>1.2999956014507</v>
      </c>
      <c r="I271" s="13">
        <f t="shared" si="14"/>
        <v>1.6521244012699998</v>
      </c>
      <c r="J271" s="13">
        <f t="shared" si="15"/>
        <v>0</v>
      </c>
      <c r="K271" s="13"/>
    </row>
    <row r="272" spans="1:11" ht="12.75">
      <c r="A272" s="11">
        <v>565</v>
      </c>
      <c r="B272">
        <v>0.793832</v>
      </c>
      <c r="C272">
        <v>0.98238</v>
      </c>
      <c r="E272">
        <v>98.1671</v>
      </c>
      <c r="F272" s="9">
        <f>Data_Entry!F278</f>
        <v>0.017</v>
      </c>
      <c r="G272" s="13">
        <f t="shared" si="12"/>
        <v>96.437395698</v>
      </c>
      <c r="H272" s="13">
        <f t="shared" si="13"/>
        <v>1.3247791505624003</v>
      </c>
      <c r="I272" s="13">
        <f t="shared" si="14"/>
        <v>1.6394357268660003</v>
      </c>
      <c r="J272" s="13">
        <f t="shared" si="15"/>
        <v>0</v>
      </c>
      <c r="K272" s="13"/>
    </row>
    <row r="273" spans="1:11" ht="12.75">
      <c r="A273" s="11">
        <v>566</v>
      </c>
      <c r="B273">
        <v>0.811436</v>
      </c>
      <c r="C273">
        <v>0.97798</v>
      </c>
      <c r="E273">
        <v>97.8005</v>
      </c>
      <c r="F273" s="9">
        <f>Data_Entry!F279</f>
        <v>0.017</v>
      </c>
      <c r="G273" s="13">
        <f t="shared" si="12"/>
        <v>95.64693299</v>
      </c>
      <c r="H273" s="13">
        <f t="shared" si="13"/>
        <v>1.3491003908060002</v>
      </c>
      <c r="I273" s="13">
        <f t="shared" si="14"/>
        <v>1.62599786083</v>
      </c>
      <c r="J273" s="13">
        <f t="shared" si="15"/>
        <v>0</v>
      </c>
      <c r="K273" s="13"/>
    </row>
    <row r="274" spans="1:11" ht="12.75">
      <c r="A274" s="11">
        <v>567</v>
      </c>
      <c r="B274">
        <v>0.828822</v>
      </c>
      <c r="C274">
        <v>0.97311</v>
      </c>
      <c r="E274">
        <v>97.4339</v>
      </c>
      <c r="F274" s="9">
        <f>Data_Entry!F280</f>
        <v>0.017</v>
      </c>
      <c r="G274" s="13">
        <f t="shared" si="12"/>
        <v>94.813902429</v>
      </c>
      <c r="H274" s="13">
        <f t="shared" si="13"/>
        <v>1.3728411177186</v>
      </c>
      <c r="I274" s="13">
        <f t="shared" si="14"/>
        <v>1.6118363412930001</v>
      </c>
      <c r="J274" s="13">
        <f t="shared" si="15"/>
        <v>0</v>
      </c>
      <c r="K274" s="13"/>
    </row>
    <row r="275" spans="1:11" ht="12.75">
      <c r="A275" s="11">
        <v>568</v>
      </c>
      <c r="B275">
        <v>0.845879</v>
      </c>
      <c r="C275">
        <v>0.96774</v>
      </c>
      <c r="E275">
        <v>97.0674</v>
      </c>
      <c r="F275" s="9">
        <f>Data_Entry!F281</f>
        <v>0.017</v>
      </c>
      <c r="G275" s="13">
        <f t="shared" si="12"/>
        <v>93.93600567600001</v>
      </c>
      <c r="H275" s="13">
        <f t="shared" si="13"/>
        <v>1.3958236791582002</v>
      </c>
      <c r="I275" s="13">
        <f t="shared" si="14"/>
        <v>1.5969120964920003</v>
      </c>
      <c r="J275" s="13">
        <f t="shared" si="15"/>
        <v>0</v>
      </c>
      <c r="K275" s="13"/>
    </row>
    <row r="276" spans="1:11" ht="12.75">
      <c r="A276" s="11">
        <v>569</v>
      </c>
      <c r="B276">
        <v>0.862525</v>
      </c>
      <c r="C276">
        <v>0.96189</v>
      </c>
      <c r="E276">
        <v>96.7008</v>
      </c>
      <c r="F276" s="9">
        <f>Data_Entry!F282</f>
        <v>0.017</v>
      </c>
      <c r="G276" s="13">
        <f t="shared" si="12"/>
        <v>93.01553251200001</v>
      </c>
      <c r="H276" s="13">
        <f t="shared" si="13"/>
        <v>1.41791657784</v>
      </c>
      <c r="I276" s="13">
        <f t="shared" si="14"/>
        <v>1.581264052704</v>
      </c>
      <c r="J276" s="13">
        <f t="shared" si="15"/>
        <v>0</v>
      </c>
      <c r="K276" s="13"/>
    </row>
    <row r="277" spans="1:11" ht="12.75">
      <c r="A277" s="11">
        <v>570</v>
      </c>
      <c r="B277">
        <v>0.878655</v>
      </c>
      <c r="C277">
        <v>0.955552</v>
      </c>
      <c r="E277">
        <v>96.3342</v>
      </c>
      <c r="F277" s="9">
        <f>Data_Entry!F283</f>
        <v>0.017</v>
      </c>
      <c r="G277" s="13">
        <f t="shared" si="12"/>
        <v>92.05233747839999</v>
      </c>
      <c r="H277" s="13">
        <f t="shared" si="13"/>
        <v>1.438956950517</v>
      </c>
      <c r="I277" s="13">
        <f t="shared" si="14"/>
        <v>1.5648897371327999</v>
      </c>
      <c r="J277" s="13">
        <f t="shared" si="15"/>
        <v>0</v>
      </c>
      <c r="K277" s="13"/>
    </row>
    <row r="278" spans="1:11" ht="12.75">
      <c r="A278" s="11">
        <v>571</v>
      </c>
      <c r="B278">
        <v>0.894208</v>
      </c>
      <c r="C278">
        <v>0.948601</v>
      </c>
      <c r="E278">
        <v>96.2796</v>
      </c>
      <c r="F278" s="9">
        <f>Data_Entry!F284</f>
        <v>0.017</v>
      </c>
      <c r="G278" s="13">
        <f t="shared" si="12"/>
        <v>91.3309248396</v>
      </c>
      <c r="H278" s="13">
        <f t="shared" si="13"/>
        <v>1.4635978054656003</v>
      </c>
      <c r="I278" s="13">
        <f t="shared" si="14"/>
        <v>1.5526257222732003</v>
      </c>
      <c r="J278" s="13">
        <f t="shared" si="15"/>
        <v>0</v>
      </c>
      <c r="K278" s="13"/>
    </row>
    <row r="279" spans="1:11" ht="12.75">
      <c r="A279" s="11">
        <v>572</v>
      </c>
      <c r="B279">
        <v>0.909206</v>
      </c>
      <c r="C279">
        <v>0.940981</v>
      </c>
      <c r="E279">
        <v>96.225</v>
      </c>
      <c r="F279" s="9">
        <f>Data_Entry!F285</f>
        <v>0.017</v>
      </c>
      <c r="G279" s="13">
        <f t="shared" si="12"/>
        <v>90.54589672499999</v>
      </c>
      <c r="H279" s="13">
        <f t="shared" si="13"/>
        <v>1.48730190495</v>
      </c>
      <c r="I279" s="13">
        <f t="shared" si="14"/>
        <v>1.539280244325</v>
      </c>
      <c r="J279" s="13">
        <f t="shared" si="15"/>
        <v>0</v>
      </c>
      <c r="K279" s="13"/>
    </row>
    <row r="280" spans="1:11" ht="12.75">
      <c r="A280" s="11">
        <v>573</v>
      </c>
      <c r="B280">
        <v>0.923672</v>
      </c>
      <c r="C280">
        <v>0.932798</v>
      </c>
      <c r="E280">
        <v>96.1703</v>
      </c>
      <c r="F280" s="9">
        <f>Data_Entry!F286</f>
        <v>0.017</v>
      </c>
      <c r="G280" s="13">
        <f t="shared" si="12"/>
        <v>89.70746349939999</v>
      </c>
      <c r="H280" s="13">
        <f t="shared" si="13"/>
        <v>1.5101068268072002</v>
      </c>
      <c r="I280" s="13">
        <f t="shared" si="14"/>
        <v>1.5250268794898</v>
      </c>
      <c r="J280" s="13">
        <f t="shared" si="15"/>
        <v>0</v>
      </c>
      <c r="K280" s="13"/>
    </row>
    <row r="281" spans="1:11" ht="12.75">
      <c r="A281" s="11">
        <v>574</v>
      </c>
      <c r="B281">
        <v>0.937638</v>
      </c>
      <c r="C281">
        <v>0.924158</v>
      </c>
      <c r="E281">
        <v>96.1157</v>
      </c>
      <c r="F281" s="9">
        <f>Data_Entry!F287</f>
        <v>0.017</v>
      </c>
      <c r="G281" s="13">
        <f t="shared" si="12"/>
        <v>88.8260930806</v>
      </c>
      <c r="H281" s="13">
        <f t="shared" si="13"/>
        <v>1.5320694561822001</v>
      </c>
      <c r="I281" s="13">
        <f t="shared" si="14"/>
        <v>1.5100435823702</v>
      </c>
      <c r="J281" s="13">
        <f t="shared" si="15"/>
        <v>0</v>
      </c>
      <c r="K281" s="13"/>
    </row>
    <row r="282" spans="1:11" ht="12.75">
      <c r="A282" s="11">
        <v>575</v>
      </c>
      <c r="B282">
        <v>0.951162</v>
      </c>
      <c r="C282">
        <v>0.915175</v>
      </c>
      <c r="E282">
        <v>96.0611</v>
      </c>
      <c r="F282" s="9">
        <f>Data_Entry!F288</f>
        <v>0.017</v>
      </c>
      <c r="G282" s="13">
        <f t="shared" si="12"/>
        <v>87.9127171925</v>
      </c>
      <c r="H282" s="13">
        <f t="shared" si="13"/>
        <v>1.5532843559693998</v>
      </c>
      <c r="I282" s="13">
        <f t="shared" si="14"/>
        <v>1.4945161922724999</v>
      </c>
      <c r="J282" s="13">
        <f t="shared" si="15"/>
        <v>0</v>
      </c>
      <c r="K282" s="13"/>
    </row>
    <row r="283" spans="1:11" ht="12.75">
      <c r="A283" s="11">
        <v>576</v>
      </c>
      <c r="B283">
        <v>0.964283</v>
      </c>
      <c r="C283">
        <v>0.905954</v>
      </c>
      <c r="E283">
        <v>96.0065</v>
      </c>
      <c r="F283" s="9">
        <f>Data_Entry!F289</f>
        <v>0.017</v>
      </c>
      <c r="G283" s="13">
        <f t="shared" si="12"/>
        <v>86.97747270100001</v>
      </c>
      <c r="H283" s="13">
        <f t="shared" si="13"/>
        <v>1.5738164092715001</v>
      </c>
      <c r="I283" s="13">
        <f t="shared" si="14"/>
        <v>1.4786170359170003</v>
      </c>
      <c r="J283" s="13">
        <f t="shared" si="15"/>
        <v>0</v>
      </c>
      <c r="K283" s="13"/>
    </row>
    <row r="284" spans="1:11" ht="12.75">
      <c r="A284" s="11">
        <v>577</v>
      </c>
      <c r="B284">
        <v>0.977068</v>
      </c>
      <c r="C284">
        <v>0.896608</v>
      </c>
      <c r="E284">
        <v>95.9519</v>
      </c>
      <c r="F284" s="9">
        <f>Data_Entry!F290</f>
        <v>0.017</v>
      </c>
      <c r="G284" s="13">
        <f t="shared" si="12"/>
        <v>86.0312411552</v>
      </c>
      <c r="H284" s="13">
        <f t="shared" si="13"/>
        <v>1.5937760274964001</v>
      </c>
      <c r="I284" s="13">
        <f t="shared" si="14"/>
        <v>1.4625310996384</v>
      </c>
      <c r="J284" s="13">
        <f t="shared" si="15"/>
        <v>0</v>
      </c>
      <c r="K284" s="13"/>
    </row>
    <row r="285" spans="1:11" ht="12.75">
      <c r="A285" s="11">
        <v>578</v>
      </c>
      <c r="B285">
        <v>0.98959</v>
      </c>
      <c r="C285">
        <v>0.887249</v>
      </c>
      <c r="E285">
        <v>95.8972</v>
      </c>
      <c r="F285" s="9">
        <f>Data_Entry!F291</f>
        <v>0.017</v>
      </c>
      <c r="G285" s="13">
        <f t="shared" si="12"/>
        <v>85.08469480279999</v>
      </c>
      <c r="H285" s="13">
        <f t="shared" si="13"/>
        <v>1.613281472516</v>
      </c>
      <c r="I285" s="13">
        <f t="shared" si="14"/>
        <v>1.4464398116476</v>
      </c>
      <c r="J285" s="13">
        <f t="shared" si="15"/>
        <v>0</v>
      </c>
      <c r="K285" s="13"/>
    </row>
    <row r="286" spans="1:11" ht="12.75">
      <c r="A286" s="11">
        <v>579</v>
      </c>
      <c r="B286">
        <v>1.00191</v>
      </c>
      <c r="C286">
        <v>0.877986</v>
      </c>
      <c r="E286">
        <v>95.8426</v>
      </c>
      <c r="F286" s="9">
        <f>Data_Entry!F292</f>
        <v>0.017</v>
      </c>
      <c r="G286" s="13">
        <f t="shared" si="12"/>
        <v>84.1484610036</v>
      </c>
      <c r="H286" s="13">
        <f t="shared" si="13"/>
        <v>1.6324362092220002</v>
      </c>
      <c r="I286" s="13">
        <f t="shared" si="14"/>
        <v>1.4305238370612001</v>
      </c>
      <c r="J286" s="13">
        <f t="shared" si="15"/>
        <v>0</v>
      </c>
      <c r="K286" s="13"/>
    </row>
    <row r="287" spans="1:11" ht="12.75">
      <c r="A287" s="11">
        <v>580</v>
      </c>
      <c r="B287">
        <v>1.01416</v>
      </c>
      <c r="C287">
        <v>0.868934</v>
      </c>
      <c r="E287">
        <v>95.788</v>
      </c>
      <c r="F287" s="9">
        <f>Data_Entry!F293</f>
        <v>0.017</v>
      </c>
      <c r="G287" s="13">
        <f t="shared" si="12"/>
        <v>83.23344999199999</v>
      </c>
      <c r="H287" s="13">
        <f t="shared" si="13"/>
        <v>1.6514540873599999</v>
      </c>
      <c r="I287" s="13">
        <f t="shared" si="14"/>
        <v>1.414968649864</v>
      </c>
      <c r="J287" s="13">
        <f t="shared" si="15"/>
        <v>0</v>
      </c>
      <c r="K287" s="13"/>
    </row>
    <row r="288" spans="1:11" ht="12.75">
      <c r="A288" s="11">
        <v>581</v>
      </c>
      <c r="B288">
        <v>1.0265</v>
      </c>
      <c r="C288">
        <v>0.860164</v>
      </c>
      <c r="E288">
        <v>95.0778</v>
      </c>
      <c r="F288" s="9">
        <f>Data_Entry!F294</f>
        <v>0.017</v>
      </c>
      <c r="G288" s="13">
        <f t="shared" si="12"/>
        <v>81.7825007592</v>
      </c>
      <c r="H288" s="13">
        <f t="shared" si="13"/>
        <v>1.6591551488999998</v>
      </c>
      <c r="I288" s="13">
        <f t="shared" si="14"/>
        <v>1.3903025129064</v>
      </c>
      <c r="J288" s="13">
        <f t="shared" si="15"/>
        <v>0</v>
      </c>
      <c r="K288" s="13"/>
    </row>
    <row r="289" spans="1:11" ht="12.75">
      <c r="A289" s="11">
        <v>582</v>
      </c>
      <c r="B289">
        <v>1.0388</v>
      </c>
      <c r="C289">
        <v>0.851519</v>
      </c>
      <c r="E289">
        <v>94.3675</v>
      </c>
      <c r="F289" s="9">
        <f>Data_Entry!F295</f>
        <v>0.017</v>
      </c>
      <c r="G289" s="13">
        <f t="shared" si="12"/>
        <v>80.35571923250001</v>
      </c>
      <c r="H289" s="13">
        <f t="shared" si="13"/>
        <v>1.6664923030000003</v>
      </c>
      <c r="I289" s="13">
        <f t="shared" si="14"/>
        <v>1.3660472269525004</v>
      </c>
      <c r="J289" s="13">
        <f t="shared" si="15"/>
        <v>0</v>
      </c>
      <c r="K289" s="13"/>
    </row>
    <row r="290" spans="1:11" ht="12.75">
      <c r="A290" s="11">
        <v>583</v>
      </c>
      <c r="B290">
        <v>1.051</v>
      </c>
      <c r="C290">
        <v>0.842963</v>
      </c>
      <c r="E290">
        <v>93.6573</v>
      </c>
      <c r="F290" s="9">
        <f>Data_Entry!F296</f>
        <v>0.017</v>
      </c>
      <c r="G290" s="13">
        <f t="shared" si="12"/>
        <v>78.94963857990001</v>
      </c>
      <c r="H290" s="13">
        <f t="shared" si="13"/>
        <v>1.6733749791</v>
      </c>
      <c r="I290" s="13">
        <f t="shared" si="14"/>
        <v>1.3421438558583003</v>
      </c>
      <c r="J290" s="13">
        <f t="shared" si="15"/>
        <v>0</v>
      </c>
      <c r="K290" s="13"/>
    </row>
    <row r="291" spans="1:11" ht="12.75">
      <c r="A291" s="11">
        <v>584</v>
      </c>
      <c r="B291">
        <v>1.0629</v>
      </c>
      <c r="C291">
        <v>0.834393</v>
      </c>
      <c r="E291">
        <v>92.947</v>
      </c>
      <c r="F291" s="9">
        <f>Data_Entry!F297</f>
        <v>0.017</v>
      </c>
      <c r="G291" s="13">
        <f t="shared" si="12"/>
        <v>77.55432617100001</v>
      </c>
      <c r="H291" s="13">
        <f t="shared" si="13"/>
        <v>1.6794872271</v>
      </c>
      <c r="I291" s="13">
        <f t="shared" si="14"/>
        <v>1.318423544907</v>
      </c>
      <c r="J291" s="13">
        <f t="shared" si="15"/>
        <v>0</v>
      </c>
      <c r="K291" s="13"/>
    </row>
    <row r="292" spans="1:11" ht="12.75">
      <c r="A292" s="11">
        <v>585</v>
      </c>
      <c r="B292">
        <v>1.0743</v>
      </c>
      <c r="C292">
        <v>0.825623</v>
      </c>
      <c r="E292">
        <v>92.2368</v>
      </c>
      <c r="F292" s="9">
        <f>Data_Entry!F298</f>
        <v>0.017</v>
      </c>
      <c r="G292" s="13">
        <f t="shared" si="12"/>
        <v>76.1528235264</v>
      </c>
      <c r="H292" s="13">
        <f t="shared" si="13"/>
        <v>1.6845299020800002</v>
      </c>
      <c r="I292" s="13">
        <f t="shared" si="14"/>
        <v>1.2945979999488002</v>
      </c>
      <c r="J292" s="13">
        <f t="shared" si="15"/>
        <v>0</v>
      </c>
      <c r="K292" s="13"/>
    </row>
    <row r="293" spans="1:11" ht="12.75">
      <c r="A293" s="11">
        <v>586</v>
      </c>
      <c r="B293">
        <v>1.0852</v>
      </c>
      <c r="C293">
        <v>0.816764</v>
      </c>
      <c r="E293">
        <v>91.5266</v>
      </c>
      <c r="F293" s="9">
        <f>Data_Entry!F299</f>
        <v>0.017</v>
      </c>
      <c r="G293" s="13">
        <f t="shared" si="12"/>
        <v>74.7556319224</v>
      </c>
      <c r="H293" s="13">
        <f t="shared" si="13"/>
        <v>1.68851932744</v>
      </c>
      <c r="I293" s="13">
        <f t="shared" si="14"/>
        <v>1.2708457426808002</v>
      </c>
      <c r="J293" s="13">
        <f t="shared" si="15"/>
        <v>0</v>
      </c>
      <c r="K293" s="13"/>
    </row>
    <row r="294" spans="1:11" ht="12.75">
      <c r="A294" s="11">
        <v>587</v>
      </c>
      <c r="B294">
        <v>1.0952</v>
      </c>
      <c r="C294">
        <v>0.807544</v>
      </c>
      <c r="E294">
        <v>90.8163</v>
      </c>
      <c r="F294" s="9">
        <f>Data_Entry!F300</f>
        <v>0.017</v>
      </c>
      <c r="G294" s="13">
        <f t="shared" si="12"/>
        <v>73.3381581672</v>
      </c>
      <c r="H294" s="13">
        <f t="shared" si="13"/>
        <v>1.69085419992</v>
      </c>
      <c r="I294" s="13">
        <f t="shared" si="14"/>
        <v>1.2467486888424</v>
      </c>
      <c r="J294" s="13">
        <f t="shared" si="15"/>
        <v>0</v>
      </c>
      <c r="K294" s="13"/>
    </row>
    <row r="295" spans="1:11" ht="12.75">
      <c r="A295" s="11">
        <v>588</v>
      </c>
      <c r="B295">
        <v>1.1042</v>
      </c>
      <c r="C295">
        <v>0.797947</v>
      </c>
      <c r="E295">
        <v>90.1061</v>
      </c>
      <c r="F295" s="9">
        <f>Data_Entry!F301</f>
        <v>0.017</v>
      </c>
      <c r="G295" s="13">
        <f t="shared" si="12"/>
        <v>71.89989217669999</v>
      </c>
      <c r="H295" s="13">
        <f t="shared" si="13"/>
        <v>1.69141764554</v>
      </c>
      <c r="I295" s="13">
        <f t="shared" si="14"/>
        <v>1.2222981670039</v>
      </c>
      <c r="J295" s="13">
        <f t="shared" si="15"/>
        <v>0</v>
      </c>
      <c r="K295" s="13"/>
    </row>
    <row r="296" spans="1:11" ht="12.75">
      <c r="A296" s="11">
        <v>589</v>
      </c>
      <c r="B296">
        <v>1.112</v>
      </c>
      <c r="C296">
        <v>0.787893</v>
      </c>
      <c r="E296">
        <v>89.3958</v>
      </c>
      <c r="F296" s="9">
        <f>Data_Entry!F302</f>
        <v>0.017</v>
      </c>
      <c r="G296" s="13">
        <f t="shared" si="12"/>
        <v>70.43432504939999</v>
      </c>
      <c r="H296" s="13">
        <f t="shared" si="13"/>
        <v>1.6899382032000003</v>
      </c>
      <c r="I296" s="13">
        <f t="shared" si="14"/>
        <v>1.1973835258398</v>
      </c>
      <c r="J296" s="13">
        <f t="shared" si="15"/>
        <v>0</v>
      </c>
      <c r="K296" s="13"/>
    </row>
    <row r="297" spans="1:11" ht="12.75">
      <c r="A297" s="11">
        <v>590</v>
      </c>
      <c r="B297">
        <v>1.11852</v>
      </c>
      <c r="C297">
        <v>0.777405</v>
      </c>
      <c r="E297">
        <v>88.6856</v>
      </c>
      <c r="F297" s="9">
        <f>Data_Entry!F303</f>
        <v>0.017</v>
      </c>
      <c r="G297" s="13">
        <f t="shared" si="12"/>
        <v>68.944628868</v>
      </c>
      <c r="H297" s="13">
        <f t="shared" si="13"/>
        <v>1.686342494304</v>
      </c>
      <c r="I297" s="13">
        <f t="shared" si="14"/>
        <v>1.172058690756</v>
      </c>
      <c r="J297" s="13">
        <f t="shared" si="15"/>
        <v>0</v>
      </c>
      <c r="K297" s="13"/>
    </row>
    <row r="298" spans="1:11" ht="12.75">
      <c r="A298" s="11">
        <v>591</v>
      </c>
      <c r="B298">
        <v>1.1238</v>
      </c>
      <c r="C298">
        <v>0.76649</v>
      </c>
      <c r="E298">
        <v>88.8177</v>
      </c>
      <c r="F298" s="9">
        <f>Data_Entry!F304</f>
        <v>0.017</v>
      </c>
      <c r="G298" s="13">
        <f t="shared" si="12"/>
        <v>68.077878873</v>
      </c>
      <c r="H298" s="13">
        <f t="shared" si="13"/>
        <v>1.69682663142</v>
      </c>
      <c r="I298" s="13">
        <f t="shared" si="14"/>
        <v>1.157323940841</v>
      </c>
      <c r="J298" s="13">
        <f t="shared" si="15"/>
        <v>0</v>
      </c>
      <c r="K298" s="13"/>
    </row>
    <row r="299" spans="1:11" ht="12.75">
      <c r="A299" s="11">
        <v>592</v>
      </c>
      <c r="B299">
        <v>1.128</v>
      </c>
      <c r="C299">
        <v>0.755309</v>
      </c>
      <c r="E299">
        <v>88.9497</v>
      </c>
      <c r="F299" s="9">
        <f>Data_Entry!F305</f>
        <v>0.017</v>
      </c>
      <c r="G299" s="13">
        <f t="shared" si="12"/>
        <v>67.18450895730001</v>
      </c>
      <c r="H299" s="13">
        <f t="shared" si="13"/>
        <v>1.7056994472</v>
      </c>
      <c r="I299" s="13">
        <f t="shared" si="14"/>
        <v>1.1421366522741</v>
      </c>
      <c r="J299" s="13">
        <f t="shared" si="15"/>
        <v>0</v>
      </c>
      <c r="K299" s="13"/>
    </row>
    <row r="300" spans="1:11" ht="12.75">
      <c r="A300" s="11">
        <v>593</v>
      </c>
      <c r="B300">
        <v>1.1311</v>
      </c>
      <c r="C300">
        <v>0.743845</v>
      </c>
      <c r="E300">
        <v>89.0818</v>
      </c>
      <c r="F300" s="9">
        <f>Data_Entry!F306</f>
        <v>0.017</v>
      </c>
      <c r="G300" s="13">
        <f t="shared" si="12"/>
        <v>66.263051521</v>
      </c>
      <c r="H300" s="13">
        <f t="shared" si="13"/>
        <v>1.71292720766</v>
      </c>
      <c r="I300" s="13">
        <f t="shared" si="14"/>
        <v>1.126471875857</v>
      </c>
      <c r="J300" s="13">
        <f t="shared" si="15"/>
        <v>0</v>
      </c>
      <c r="K300" s="13"/>
    </row>
    <row r="301" spans="1:11" ht="12.75">
      <c r="A301" s="11">
        <v>594</v>
      </c>
      <c r="B301">
        <v>1.1332</v>
      </c>
      <c r="C301">
        <v>0.73219</v>
      </c>
      <c r="E301">
        <v>89.2138</v>
      </c>
      <c r="F301" s="9">
        <f>Data_Entry!F307</f>
        <v>0.017</v>
      </c>
      <c r="G301" s="13">
        <f t="shared" si="12"/>
        <v>65.321452222</v>
      </c>
      <c r="H301" s="13">
        <f t="shared" si="13"/>
        <v>1.7186503287200001</v>
      </c>
      <c r="I301" s="13">
        <f t="shared" si="14"/>
        <v>1.110464687774</v>
      </c>
      <c r="J301" s="13">
        <f t="shared" si="15"/>
        <v>0</v>
      </c>
      <c r="K301" s="13"/>
    </row>
    <row r="302" spans="1:11" ht="12.75">
      <c r="A302" s="11">
        <v>595</v>
      </c>
      <c r="B302">
        <v>1.1343</v>
      </c>
      <c r="C302">
        <v>0.720353</v>
      </c>
      <c r="E302">
        <v>89.3459</v>
      </c>
      <c r="F302" s="9">
        <f>Data_Entry!F308</f>
        <v>0.017</v>
      </c>
      <c r="G302" s="13">
        <f t="shared" si="12"/>
        <v>64.36058710270001</v>
      </c>
      <c r="H302" s="13">
        <f t="shared" si="13"/>
        <v>1.7228659242900004</v>
      </c>
      <c r="I302" s="13">
        <f t="shared" si="14"/>
        <v>1.0941299807459002</v>
      </c>
      <c r="J302" s="13">
        <f t="shared" si="15"/>
        <v>0</v>
      </c>
      <c r="K302" s="13"/>
    </row>
    <row r="303" spans="1:11" ht="12.75">
      <c r="A303" s="11">
        <v>596</v>
      </c>
      <c r="B303">
        <v>1.1343</v>
      </c>
      <c r="C303">
        <v>0.708281</v>
      </c>
      <c r="E303">
        <v>89.478</v>
      </c>
      <c r="F303" s="9">
        <f>Data_Entry!F309</f>
        <v>0.017</v>
      </c>
      <c r="G303" s="13">
        <f t="shared" si="12"/>
        <v>63.375567318</v>
      </c>
      <c r="H303" s="13">
        <f t="shared" si="13"/>
        <v>1.7254132218</v>
      </c>
      <c r="I303" s="13">
        <f t="shared" si="14"/>
        <v>1.077384644406</v>
      </c>
      <c r="J303" s="13">
        <f t="shared" si="15"/>
        <v>0</v>
      </c>
      <c r="K303" s="13"/>
    </row>
    <row r="304" spans="1:11" ht="12.75">
      <c r="A304" s="11">
        <v>597</v>
      </c>
      <c r="B304">
        <v>1.1333</v>
      </c>
      <c r="C304">
        <v>0.696055</v>
      </c>
      <c r="E304">
        <v>89.61</v>
      </c>
      <c r="F304" s="9">
        <f>Data_Entry!F310</f>
        <v>0.017</v>
      </c>
      <c r="G304" s="13">
        <f t="shared" si="12"/>
        <v>62.37348855</v>
      </c>
      <c r="H304" s="13">
        <f t="shared" si="13"/>
        <v>1.726435221</v>
      </c>
      <c r="I304" s="13">
        <f t="shared" si="14"/>
        <v>1.06034930535</v>
      </c>
      <c r="J304" s="13">
        <f t="shared" si="15"/>
        <v>0</v>
      </c>
      <c r="K304" s="13"/>
    </row>
    <row r="305" spans="1:11" ht="12.75">
      <c r="A305" s="11">
        <v>598</v>
      </c>
      <c r="B305">
        <v>1.1312</v>
      </c>
      <c r="C305">
        <v>0.683621</v>
      </c>
      <c r="E305">
        <v>89.7421</v>
      </c>
      <c r="F305" s="9">
        <f>Data_Entry!F311</f>
        <v>0.017</v>
      </c>
      <c r="G305" s="13">
        <f t="shared" si="12"/>
        <v>61.3495841441</v>
      </c>
      <c r="H305" s="13">
        <f t="shared" si="13"/>
        <v>1.72577647984</v>
      </c>
      <c r="I305" s="13">
        <f t="shared" si="14"/>
        <v>1.0429429304497</v>
      </c>
      <c r="J305" s="13">
        <f t="shared" si="15"/>
        <v>0</v>
      </c>
      <c r="K305" s="13"/>
    </row>
    <row r="306" spans="1:11" ht="12.75">
      <c r="A306" s="11">
        <v>599</v>
      </c>
      <c r="B306">
        <v>1.1281</v>
      </c>
      <c r="C306">
        <v>0.671048</v>
      </c>
      <c r="E306">
        <v>89.8741</v>
      </c>
      <c r="F306" s="9">
        <f>Data_Entry!F312</f>
        <v>0.017</v>
      </c>
      <c r="G306" s="13">
        <f t="shared" si="12"/>
        <v>60.3098350568</v>
      </c>
      <c r="H306" s="13">
        <f t="shared" si="13"/>
        <v>1.7235785275700002</v>
      </c>
      <c r="I306" s="13">
        <f t="shared" si="14"/>
        <v>1.0252671959656</v>
      </c>
      <c r="J306" s="13">
        <f t="shared" si="15"/>
        <v>0</v>
      </c>
      <c r="K306" s="13"/>
    </row>
    <row r="307" spans="1:11" ht="12.75">
      <c r="A307" s="11">
        <v>600</v>
      </c>
      <c r="B307">
        <v>1.12399</v>
      </c>
      <c r="C307">
        <v>0.658341</v>
      </c>
      <c r="E307">
        <v>90.0062</v>
      </c>
      <c r="F307" s="9">
        <f>Data_Entry!F313</f>
        <v>0.017</v>
      </c>
      <c r="G307" s="13">
        <f t="shared" si="12"/>
        <v>59.254771714200004</v>
      </c>
      <c r="H307" s="13">
        <f t="shared" si="13"/>
        <v>1.7198231685460004</v>
      </c>
      <c r="I307" s="13">
        <f t="shared" si="14"/>
        <v>1.0073311191414</v>
      </c>
      <c r="J307" s="13">
        <f t="shared" si="15"/>
        <v>0</v>
      </c>
      <c r="K307" s="13"/>
    </row>
    <row r="308" spans="1:11" ht="12.75">
      <c r="A308" s="11">
        <v>601</v>
      </c>
      <c r="B308">
        <v>1.1189</v>
      </c>
      <c r="C308">
        <v>0.645545</v>
      </c>
      <c r="E308">
        <v>89.9655</v>
      </c>
      <c r="F308" s="9">
        <f>Data_Entry!F314</f>
        <v>0.017</v>
      </c>
      <c r="G308" s="13">
        <f t="shared" si="12"/>
        <v>58.0767786975</v>
      </c>
      <c r="H308" s="13">
        <f t="shared" si="13"/>
        <v>1.7112607651500003</v>
      </c>
      <c r="I308" s="13">
        <f t="shared" si="14"/>
        <v>0.9873052378575002</v>
      </c>
      <c r="J308" s="13">
        <f t="shared" si="15"/>
        <v>0</v>
      </c>
      <c r="K308" s="13"/>
    </row>
    <row r="309" spans="1:11" ht="12.75">
      <c r="A309" s="11">
        <v>602</v>
      </c>
      <c r="B309">
        <v>1.1129</v>
      </c>
      <c r="C309">
        <v>0.632718</v>
      </c>
      <c r="E309">
        <v>89.9248</v>
      </c>
      <c r="F309" s="9">
        <f>Data_Entry!F315</f>
        <v>0.017</v>
      </c>
      <c r="G309" s="13">
        <f t="shared" si="12"/>
        <v>56.8970396064</v>
      </c>
      <c r="H309" s="13">
        <f t="shared" si="13"/>
        <v>1.7013142686400002</v>
      </c>
      <c r="I309" s="13">
        <f t="shared" si="14"/>
        <v>0.9672496733088001</v>
      </c>
      <c r="J309" s="13">
        <f t="shared" si="15"/>
        <v>0</v>
      </c>
      <c r="K309" s="13"/>
    </row>
    <row r="310" spans="1:11" ht="12.75">
      <c r="A310" s="11">
        <v>603</v>
      </c>
      <c r="B310">
        <v>1.1059</v>
      </c>
      <c r="C310">
        <v>0.619815</v>
      </c>
      <c r="E310">
        <v>89.8841</v>
      </c>
      <c r="F310" s="9">
        <f>Data_Entry!F316</f>
        <v>0.017</v>
      </c>
      <c r="G310" s="13">
        <f t="shared" si="12"/>
        <v>55.7115134415</v>
      </c>
      <c r="H310" s="13">
        <f t="shared" si="13"/>
        <v>1.6898480452300004</v>
      </c>
      <c r="I310" s="13">
        <f t="shared" si="14"/>
        <v>0.9470957285055002</v>
      </c>
      <c r="J310" s="13">
        <f t="shared" si="15"/>
        <v>0</v>
      </c>
      <c r="K310" s="13"/>
    </row>
    <row r="311" spans="1:11" ht="12.75">
      <c r="A311" s="11">
        <v>604</v>
      </c>
      <c r="B311">
        <v>1.098</v>
      </c>
      <c r="C311">
        <v>0.606887</v>
      </c>
      <c r="E311">
        <v>89.8434</v>
      </c>
      <c r="F311" s="9">
        <f>Data_Entry!F317</f>
        <v>0.017</v>
      </c>
      <c r="G311" s="13">
        <f t="shared" si="12"/>
        <v>54.524791495799995</v>
      </c>
      <c r="H311" s="13">
        <f t="shared" si="13"/>
        <v>1.6770169044000003</v>
      </c>
      <c r="I311" s="13">
        <f t="shared" si="14"/>
        <v>0.9269214554286</v>
      </c>
      <c r="J311" s="13">
        <f t="shared" si="15"/>
        <v>0</v>
      </c>
      <c r="K311" s="13"/>
    </row>
    <row r="312" spans="1:11" ht="12.75">
      <c r="A312" s="11">
        <v>605</v>
      </c>
      <c r="B312">
        <v>1.0891</v>
      </c>
      <c r="C312">
        <v>0.593878</v>
      </c>
      <c r="E312">
        <v>89.8026</v>
      </c>
      <c r="F312" s="9">
        <f>Data_Entry!F318</f>
        <v>0.017</v>
      </c>
      <c r="G312" s="13">
        <f t="shared" si="12"/>
        <v>53.3317884828</v>
      </c>
      <c r="H312" s="13">
        <f t="shared" si="13"/>
        <v>1.66266819822</v>
      </c>
      <c r="I312" s="13">
        <f t="shared" si="14"/>
        <v>0.9066404042076001</v>
      </c>
      <c r="J312" s="13">
        <f t="shared" si="15"/>
        <v>0</v>
      </c>
      <c r="K312" s="13"/>
    </row>
    <row r="313" spans="1:11" ht="12.75">
      <c r="A313" s="11">
        <v>606</v>
      </c>
      <c r="B313">
        <v>1.0792</v>
      </c>
      <c r="C313">
        <v>0.580781</v>
      </c>
      <c r="E313">
        <v>89.7619</v>
      </c>
      <c r="F313" s="9">
        <f>Data_Entry!F319</f>
        <v>0.017</v>
      </c>
      <c r="G313" s="13">
        <f t="shared" si="12"/>
        <v>52.1320060439</v>
      </c>
      <c r="H313" s="13">
        <f t="shared" si="13"/>
        <v>1.6468077221600002</v>
      </c>
      <c r="I313" s="13">
        <f t="shared" si="14"/>
        <v>0.8862441027463</v>
      </c>
      <c r="J313" s="13">
        <f t="shared" si="15"/>
        <v>0</v>
      </c>
      <c r="K313" s="13"/>
    </row>
    <row r="314" spans="1:11" ht="12.75">
      <c r="A314" s="11">
        <v>607</v>
      </c>
      <c r="B314">
        <v>1.0684</v>
      </c>
      <c r="C314">
        <v>0.567653</v>
      </c>
      <c r="E314">
        <v>89.7212</v>
      </c>
      <c r="F314" s="9">
        <f>Data_Entry!F320</f>
        <v>0.017</v>
      </c>
      <c r="G314" s="13">
        <f t="shared" si="12"/>
        <v>50.930508343599996</v>
      </c>
      <c r="H314" s="13">
        <f t="shared" si="13"/>
        <v>1.6295882113600002</v>
      </c>
      <c r="I314" s="13">
        <f t="shared" si="14"/>
        <v>0.8658186418411999</v>
      </c>
      <c r="J314" s="13">
        <f t="shared" si="15"/>
        <v>0</v>
      </c>
      <c r="K314" s="13"/>
    </row>
    <row r="315" spans="1:11" ht="12.75">
      <c r="A315" s="11">
        <v>608</v>
      </c>
      <c r="B315">
        <v>1.0567</v>
      </c>
      <c r="C315">
        <v>0.55449</v>
      </c>
      <c r="E315">
        <v>89.6805</v>
      </c>
      <c r="F315" s="9">
        <f>Data_Entry!F321</f>
        <v>0.017</v>
      </c>
      <c r="G315" s="13">
        <f t="shared" si="12"/>
        <v>49.726940445000004</v>
      </c>
      <c r="H315" s="13">
        <f t="shared" si="13"/>
        <v>1.61101153395</v>
      </c>
      <c r="I315" s="13">
        <f t="shared" si="14"/>
        <v>0.845357987565</v>
      </c>
      <c r="J315" s="13">
        <f t="shared" si="15"/>
        <v>0</v>
      </c>
      <c r="K315" s="13"/>
    </row>
    <row r="316" spans="1:11" ht="12.75">
      <c r="A316" s="11">
        <v>609</v>
      </c>
      <c r="B316">
        <v>1.044</v>
      </c>
      <c r="C316">
        <v>0.541228</v>
      </c>
      <c r="E316">
        <v>89.6398</v>
      </c>
      <c r="F316" s="9">
        <f>Data_Entry!F322</f>
        <v>0.017</v>
      </c>
      <c r="G316" s="13">
        <f t="shared" si="12"/>
        <v>48.5155696744</v>
      </c>
      <c r="H316" s="13">
        <f t="shared" si="13"/>
        <v>1.5909271703999999</v>
      </c>
      <c r="I316" s="13">
        <f t="shared" si="14"/>
        <v>0.8247646844648</v>
      </c>
      <c r="J316" s="13">
        <f t="shared" si="15"/>
        <v>0</v>
      </c>
      <c r="K316" s="13"/>
    </row>
    <row r="317" spans="1:11" ht="12.75">
      <c r="A317" s="11">
        <v>610</v>
      </c>
      <c r="B317">
        <v>1.03048</v>
      </c>
      <c r="C317">
        <v>0.527963</v>
      </c>
      <c r="E317">
        <v>89.5991</v>
      </c>
      <c r="F317" s="9">
        <f>Data_Entry!F323</f>
        <v>0.017</v>
      </c>
      <c r="G317" s="13">
        <f t="shared" si="12"/>
        <v>47.3050096333</v>
      </c>
      <c r="H317" s="13">
        <f t="shared" si="13"/>
        <v>1.5696113696560003</v>
      </c>
      <c r="I317" s="13">
        <f t="shared" si="14"/>
        <v>0.8041851637661</v>
      </c>
      <c r="J317" s="13">
        <f t="shared" si="15"/>
        <v>0</v>
      </c>
      <c r="K317" s="13"/>
    </row>
    <row r="318" spans="1:11" ht="12.75">
      <c r="A318" s="11">
        <v>611</v>
      </c>
      <c r="B318">
        <v>1.016</v>
      </c>
      <c r="C318">
        <v>0.514634</v>
      </c>
      <c r="E318">
        <v>89.4091</v>
      </c>
      <c r="F318" s="9">
        <f>Data_Entry!F324</f>
        <v>0.017</v>
      </c>
      <c r="G318" s="13">
        <f t="shared" si="12"/>
        <v>46.0129627694</v>
      </c>
      <c r="H318" s="13">
        <f t="shared" si="13"/>
        <v>1.5442739752</v>
      </c>
      <c r="I318" s="13">
        <f t="shared" si="14"/>
        <v>0.7822203670798</v>
      </c>
      <c r="J318" s="13">
        <f t="shared" si="15"/>
        <v>0</v>
      </c>
      <c r="K318" s="13"/>
    </row>
    <row r="319" spans="1:11" ht="12.75">
      <c r="A319" s="11">
        <v>612</v>
      </c>
      <c r="B319">
        <v>1.0008</v>
      </c>
      <c r="C319">
        <v>0.501363</v>
      </c>
      <c r="E319">
        <v>89.219</v>
      </c>
      <c r="F319" s="9">
        <f>Data_Entry!F325</f>
        <v>0.017</v>
      </c>
      <c r="G319" s="13">
        <f t="shared" si="12"/>
        <v>44.731105496999994</v>
      </c>
      <c r="H319" s="13">
        <f t="shared" si="13"/>
        <v>1.5179363784</v>
      </c>
      <c r="I319" s="13">
        <f t="shared" si="14"/>
        <v>0.760428793449</v>
      </c>
      <c r="J319" s="13">
        <f t="shared" si="15"/>
        <v>0</v>
      </c>
      <c r="K319" s="13"/>
    </row>
    <row r="320" spans="1:11" ht="12.75">
      <c r="A320" s="11">
        <v>613</v>
      </c>
      <c r="B320">
        <v>0.98479</v>
      </c>
      <c r="C320">
        <v>0.488124</v>
      </c>
      <c r="E320">
        <v>89.029</v>
      </c>
      <c r="F320" s="9">
        <f>Data_Entry!F326</f>
        <v>0.017</v>
      </c>
      <c r="G320" s="13">
        <f t="shared" si="12"/>
        <v>43.457191596</v>
      </c>
      <c r="H320" s="13">
        <f t="shared" si="13"/>
        <v>1.4904727714700001</v>
      </c>
      <c r="I320" s="13">
        <f t="shared" si="14"/>
        <v>0.738772257132</v>
      </c>
      <c r="J320" s="13">
        <f t="shared" si="15"/>
        <v>0</v>
      </c>
      <c r="K320" s="13"/>
    </row>
    <row r="321" spans="1:11" ht="12.75">
      <c r="A321" s="11">
        <v>614</v>
      </c>
      <c r="B321">
        <v>0.96808</v>
      </c>
      <c r="C321">
        <v>0.474935</v>
      </c>
      <c r="E321">
        <v>88.8389</v>
      </c>
      <c r="F321" s="9">
        <f>Data_Entry!F327</f>
        <v>0.017</v>
      </c>
      <c r="G321" s="13">
        <f t="shared" si="12"/>
        <v>42.1927029715</v>
      </c>
      <c r="H321" s="13">
        <f t="shared" si="13"/>
        <v>1.4620537593040002</v>
      </c>
      <c r="I321" s="13">
        <f t="shared" si="14"/>
        <v>0.7172759505155</v>
      </c>
      <c r="J321" s="13">
        <f t="shared" si="15"/>
        <v>0</v>
      </c>
      <c r="K321" s="13"/>
    </row>
    <row r="322" spans="1:11" ht="12.75">
      <c r="A322" s="11">
        <v>615</v>
      </c>
      <c r="B322">
        <v>0.95074</v>
      </c>
      <c r="C322">
        <v>0.461834</v>
      </c>
      <c r="E322">
        <v>88.6489</v>
      </c>
      <c r="F322" s="9">
        <f>Data_Entry!F328</f>
        <v>0.017</v>
      </c>
      <c r="G322" s="13">
        <f t="shared" si="12"/>
        <v>40.9410760826</v>
      </c>
      <c r="H322" s="13">
        <f t="shared" si="13"/>
        <v>1.432794938162</v>
      </c>
      <c r="I322" s="13">
        <f t="shared" si="14"/>
        <v>0.6959982934042</v>
      </c>
      <c r="J322" s="13">
        <f t="shared" si="15"/>
        <v>0</v>
      </c>
      <c r="K322" s="13"/>
    </row>
    <row r="323" spans="1:11" ht="12.75">
      <c r="A323" s="11">
        <v>616</v>
      </c>
      <c r="B323">
        <v>0.9328</v>
      </c>
      <c r="C323">
        <v>0.448823</v>
      </c>
      <c r="E323">
        <v>88.4589</v>
      </c>
      <c r="F323" s="9">
        <f>Data_Entry!F329</f>
        <v>0.017</v>
      </c>
      <c r="G323" s="13">
        <f aca="true" t="shared" si="16" ref="G323:G386">C323*E323</f>
        <v>39.702388874700006</v>
      </c>
      <c r="H323" s="13">
        <f aca="true" t="shared" si="17" ref="H323:H386">E323*F323*B323</f>
        <v>1.40274585264</v>
      </c>
      <c r="I323" s="13">
        <f aca="true" t="shared" si="18" ref="I323:I386">E323*F323*C323</f>
        <v>0.6749406108699001</v>
      </c>
      <c r="J323" s="13">
        <f aca="true" t="shared" si="19" ref="J323:J386">E323*F323*D323</f>
        <v>0</v>
      </c>
      <c r="K323" s="13"/>
    </row>
    <row r="324" spans="1:11" ht="12.75">
      <c r="A324" s="11">
        <v>617</v>
      </c>
      <c r="B324">
        <v>0.91434</v>
      </c>
      <c r="C324">
        <v>0.435917</v>
      </c>
      <c r="E324">
        <v>88.2688</v>
      </c>
      <c r="F324" s="9">
        <f>Data_Entry!F330</f>
        <v>0.017</v>
      </c>
      <c r="G324" s="13">
        <f t="shared" si="16"/>
        <v>38.4778704896</v>
      </c>
      <c r="H324" s="13">
        <f t="shared" si="17"/>
        <v>1.3720308080640002</v>
      </c>
      <c r="I324" s="13">
        <f t="shared" si="18"/>
        <v>0.6541237983232001</v>
      </c>
      <c r="J324" s="13">
        <f t="shared" si="19"/>
        <v>0</v>
      </c>
      <c r="K324" s="13"/>
    </row>
    <row r="325" spans="1:11" ht="12.75">
      <c r="A325" s="11">
        <v>618</v>
      </c>
      <c r="B325">
        <v>0.89539</v>
      </c>
      <c r="C325">
        <v>0.423153</v>
      </c>
      <c r="E325">
        <v>88.0788</v>
      </c>
      <c r="F325" s="9">
        <f>Data_Entry!F331</f>
        <v>0.017</v>
      </c>
      <c r="G325" s="13">
        <f t="shared" si="16"/>
        <v>37.2708084564</v>
      </c>
      <c r="H325" s="13">
        <f t="shared" si="17"/>
        <v>1.3407029044440002</v>
      </c>
      <c r="I325" s="13">
        <f t="shared" si="18"/>
        <v>0.6336037437588</v>
      </c>
      <c r="J325" s="13">
        <f t="shared" si="19"/>
        <v>0</v>
      </c>
      <c r="K325" s="13"/>
    </row>
    <row r="326" spans="1:11" ht="12.75">
      <c r="A326" s="11">
        <v>619</v>
      </c>
      <c r="B326">
        <v>0.87603</v>
      </c>
      <c r="C326">
        <v>0.410526</v>
      </c>
      <c r="E326">
        <v>87.8887</v>
      </c>
      <c r="F326" s="9">
        <f>Data_Entry!F332</f>
        <v>0.017</v>
      </c>
      <c r="G326" s="13">
        <f t="shared" si="16"/>
        <v>36.0805964562</v>
      </c>
      <c r="H326" s="13">
        <f t="shared" si="17"/>
        <v>1.3088833436370002</v>
      </c>
      <c r="I326" s="13">
        <f t="shared" si="18"/>
        <v>0.6133701397554001</v>
      </c>
      <c r="J326" s="13">
        <f t="shared" si="19"/>
        <v>0</v>
      </c>
      <c r="K326" s="13"/>
    </row>
    <row r="327" spans="1:11" ht="12.75">
      <c r="A327" s="11">
        <v>620</v>
      </c>
      <c r="B327">
        <v>0.856297</v>
      </c>
      <c r="C327">
        <v>0.398057</v>
      </c>
      <c r="E327">
        <v>87.6987</v>
      </c>
      <c r="F327" s="9">
        <f>Data_Entry!F333</f>
        <v>0.017</v>
      </c>
      <c r="G327" s="13">
        <f t="shared" si="16"/>
        <v>34.9090814259</v>
      </c>
      <c r="H327" s="13">
        <f t="shared" si="17"/>
        <v>1.2766342731363</v>
      </c>
      <c r="I327" s="13">
        <f t="shared" si="18"/>
        <v>0.5934543842403001</v>
      </c>
      <c r="J327" s="13">
        <f t="shared" si="19"/>
        <v>0</v>
      </c>
      <c r="K327" s="13"/>
    </row>
    <row r="328" spans="1:11" ht="12.75">
      <c r="A328" s="11">
        <v>621</v>
      </c>
      <c r="B328">
        <v>0.83635</v>
      </c>
      <c r="C328">
        <v>0.385835</v>
      </c>
      <c r="E328">
        <v>87.2577</v>
      </c>
      <c r="F328" s="9">
        <f>Data_Entry!F334</f>
        <v>0.017</v>
      </c>
      <c r="G328" s="13">
        <f t="shared" si="16"/>
        <v>33.6670746795</v>
      </c>
      <c r="H328" s="13">
        <f t="shared" si="17"/>
        <v>1.240625615715</v>
      </c>
      <c r="I328" s="13">
        <f t="shared" si="18"/>
        <v>0.5723402695515</v>
      </c>
      <c r="J328" s="13">
        <f t="shared" si="19"/>
        <v>0</v>
      </c>
      <c r="K328" s="13"/>
    </row>
    <row r="329" spans="1:11" ht="12.75">
      <c r="A329" s="11">
        <v>622</v>
      </c>
      <c r="B329">
        <v>0.81629</v>
      </c>
      <c r="C329">
        <v>0.373951</v>
      </c>
      <c r="E329">
        <v>86.8167</v>
      </c>
      <c r="F329" s="9">
        <f>Data_Entry!F335</f>
        <v>0.017</v>
      </c>
      <c r="G329" s="13">
        <f t="shared" si="16"/>
        <v>32.4651917817</v>
      </c>
      <c r="H329" s="13">
        <f t="shared" si="17"/>
        <v>1.204749268731</v>
      </c>
      <c r="I329" s="13">
        <f t="shared" si="18"/>
        <v>0.5519082602889</v>
      </c>
      <c r="J329" s="13">
        <f t="shared" si="19"/>
        <v>0</v>
      </c>
      <c r="K329" s="13"/>
    </row>
    <row r="330" spans="1:11" ht="12.75">
      <c r="A330" s="11">
        <v>623</v>
      </c>
      <c r="B330">
        <v>0.79605</v>
      </c>
      <c r="C330">
        <v>0.362311</v>
      </c>
      <c r="E330">
        <v>86.3757</v>
      </c>
      <c r="F330" s="9">
        <f>Data_Entry!F336</f>
        <v>0.017</v>
      </c>
      <c r="G330" s="13">
        <f t="shared" si="16"/>
        <v>31.294866242699996</v>
      </c>
      <c r="H330" s="13">
        <f t="shared" si="17"/>
        <v>1.1689093917450002</v>
      </c>
      <c r="I330" s="13">
        <f t="shared" si="18"/>
        <v>0.5320127261259</v>
      </c>
      <c r="J330" s="13">
        <f t="shared" si="19"/>
        <v>0</v>
      </c>
      <c r="K330" s="13"/>
    </row>
    <row r="331" spans="1:11" ht="12.75">
      <c r="A331" s="11">
        <v>624</v>
      </c>
      <c r="B331">
        <v>0.77561</v>
      </c>
      <c r="C331">
        <v>0.350863</v>
      </c>
      <c r="E331">
        <v>85.9347</v>
      </c>
      <c r="F331" s="9">
        <f>Data_Entry!F337</f>
        <v>0.017</v>
      </c>
      <c r="G331" s="13">
        <f t="shared" si="16"/>
        <v>30.1513066461</v>
      </c>
      <c r="H331" s="13">
        <f t="shared" si="17"/>
        <v>1.1330808153390002</v>
      </c>
      <c r="I331" s="13">
        <f t="shared" si="18"/>
        <v>0.5125722129837</v>
      </c>
      <c r="J331" s="13">
        <f t="shared" si="19"/>
        <v>0</v>
      </c>
      <c r="K331" s="13"/>
    </row>
    <row r="332" spans="1:11" ht="12.75">
      <c r="A332" s="11">
        <v>625</v>
      </c>
      <c r="B332">
        <v>0.75493</v>
      </c>
      <c r="C332">
        <v>0.339554</v>
      </c>
      <c r="E332">
        <v>85.4936</v>
      </c>
      <c r="F332" s="9">
        <f>Data_Entry!F338</f>
        <v>0.017</v>
      </c>
      <c r="G332" s="13">
        <f t="shared" si="16"/>
        <v>29.0296938544</v>
      </c>
      <c r="H332" s="13">
        <f t="shared" si="17"/>
        <v>1.0972086186160002</v>
      </c>
      <c r="I332" s="13">
        <f t="shared" si="18"/>
        <v>0.4935047955248001</v>
      </c>
      <c r="J332" s="13">
        <f t="shared" si="19"/>
        <v>0</v>
      </c>
      <c r="K332" s="13"/>
    </row>
    <row r="333" spans="1:11" ht="12.75">
      <c r="A333" s="11">
        <v>626</v>
      </c>
      <c r="B333">
        <v>0.73399</v>
      </c>
      <c r="C333">
        <v>0.328309</v>
      </c>
      <c r="E333">
        <v>85.0526</v>
      </c>
      <c r="F333" s="9">
        <f>Data_Entry!F339</f>
        <v>0.017</v>
      </c>
      <c r="G333" s="13">
        <f t="shared" si="16"/>
        <v>27.9235340534</v>
      </c>
      <c r="H333" s="13">
        <f t="shared" si="17"/>
        <v>1.0612718838580002</v>
      </c>
      <c r="I333" s="13">
        <f t="shared" si="18"/>
        <v>0.4747000789078001</v>
      </c>
      <c r="J333" s="13">
        <f t="shared" si="19"/>
        <v>0</v>
      </c>
      <c r="K333" s="13"/>
    </row>
    <row r="334" spans="1:11" ht="12.75">
      <c r="A334" s="11">
        <v>627</v>
      </c>
      <c r="B334">
        <v>0.71278</v>
      </c>
      <c r="C334">
        <v>0.317118</v>
      </c>
      <c r="E334">
        <v>84.6116</v>
      </c>
      <c r="F334" s="9">
        <f>Data_Entry!F340</f>
        <v>0.017</v>
      </c>
      <c r="G334" s="13">
        <f t="shared" si="16"/>
        <v>26.8318613688</v>
      </c>
      <c r="H334" s="13">
        <f t="shared" si="17"/>
        <v>1.0252607562159999</v>
      </c>
      <c r="I334" s="13">
        <f t="shared" si="18"/>
        <v>0.45614164326960005</v>
      </c>
      <c r="J334" s="13">
        <f t="shared" si="19"/>
        <v>0</v>
      </c>
      <c r="K334" s="13"/>
    </row>
    <row r="335" spans="1:11" ht="12.75">
      <c r="A335" s="11">
        <v>628</v>
      </c>
      <c r="B335">
        <v>0.69129</v>
      </c>
      <c r="C335">
        <v>0.305936</v>
      </c>
      <c r="E335">
        <v>84.1706</v>
      </c>
      <c r="F335" s="9">
        <f>Data_Entry!F341</f>
        <v>0.017</v>
      </c>
      <c r="G335" s="13">
        <f t="shared" si="16"/>
        <v>25.750816681599996</v>
      </c>
      <c r="H335" s="13">
        <f t="shared" si="17"/>
        <v>0.9891669992579999</v>
      </c>
      <c r="I335" s="13">
        <f t="shared" si="18"/>
        <v>0.4377638835872</v>
      </c>
      <c r="J335" s="13">
        <f t="shared" si="19"/>
        <v>0</v>
      </c>
      <c r="K335" s="13"/>
    </row>
    <row r="336" spans="1:11" ht="12.75">
      <c r="A336" s="11">
        <v>629</v>
      </c>
      <c r="B336">
        <v>0.66952</v>
      </c>
      <c r="C336">
        <v>0.294737</v>
      </c>
      <c r="E336">
        <v>83.7296</v>
      </c>
      <c r="F336" s="9">
        <f>Data_Entry!F342</f>
        <v>0.017</v>
      </c>
      <c r="G336" s="13">
        <f t="shared" si="16"/>
        <v>24.678211115200003</v>
      </c>
      <c r="H336" s="13">
        <f t="shared" si="17"/>
        <v>0.952996910464</v>
      </c>
      <c r="I336" s="13">
        <f t="shared" si="18"/>
        <v>0.4195295889584001</v>
      </c>
      <c r="J336" s="13">
        <f t="shared" si="19"/>
        <v>0</v>
      </c>
      <c r="K336" s="13"/>
    </row>
    <row r="337" spans="1:11" ht="12.75">
      <c r="A337" s="11">
        <v>630</v>
      </c>
      <c r="B337">
        <v>0.647467</v>
      </c>
      <c r="C337">
        <v>0.283493</v>
      </c>
      <c r="E337">
        <v>83.2886</v>
      </c>
      <c r="F337" s="9">
        <f>Data_Entry!F343</f>
        <v>0.017</v>
      </c>
      <c r="G337" s="13">
        <f t="shared" si="16"/>
        <v>23.6117350798</v>
      </c>
      <c r="H337" s="13">
        <f t="shared" si="17"/>
        <v>0.9167525395954002</v>
      </c>
      <c r="I337" s="13">
        <f t="shared" si="18"/>
        <v>0.40139949635660005</v>
      </c>
      <c r="J337" s="13">
        <f t="shared" si="19"/>
        <v>0</v>
      </c>
      <c r="K337" s="13"/>
    </row>
    <row r="338" spans="1:11" ht="12.75">
      <c r="A338" s="11">
        <v>631</v>
      </c>
      <c r="B338">
        <v>0.62511</v>
      </c>
      <c r="C338">
        <v>0.272222</v>
      </c>
      <c r="E338">
        <v>83.3297</v>
      </c>
      <c r="F338" s="9">
        <f>Data_Entry!F344</f>
        <v>0.017</v>
      </c>
      <c r="G338" s="13">
        <f t="shared" si="16"/>
        <v>22.6841775934</v>
      </c>
      <c r="H338" s="13">
        <f t="shared" si="17"/>
        <v>0.8855338890390001</v>
      </c>
      <c r="I338" s="13">
        <f t="shared" si="18"/>
        <v>0.38563101908780006</v>
      </c>
      <c r="J338" s="13">
        <f t="shared" si="19"/>
        <v>0</v>
      </c>
      <c r="K338" s="13"/>
    </row>
    <row r="339" spans="1:11" ht="12.75">
      <c r="A339" s="11">
        <v>632</v>
      </c>
      <c r="B339">
        <v>0.60252</v>
      </c>
      <c r="C339">
        <v>0.26099</v>
      </c>
      <c r="E339">
        <v>83.3707</v>
      </c>
      <c r="F339" s="9">
        <f>Data_Entry!F345</f>
        <v>0.017</v>
      </c>
      <c r="G339" s="13">
        <f t="shared" si="16"/>
        <v>21.758918992999998</v>
      </c>
      <c r="H339" s="13">
        <f t="shared" si="17"/>
        <v>0.8539527407879999</v>
      </c>
      <c r="I339" s="13">
        <f t="shared" si="18"/>
        <v>0.369901622881</v>
      </c>
      <c r="J339" s="13">
        <f t="shared" si="19"/>
        <v>0</v>
      </c>
      <c r="K339" s="13"/>
    </row>
    <row r="340" spans="1:11" ht="12.75">
      <c r="A340" s="11">
        <v>633</v>
      </c>
      <c r="B340">
        <v>0.57989</v>
      </c>
      <c r="C340">
        <v>0.249877</v>
      </c>
      <c r="E340">
        <v>83.4118</v>
      </c>
      <c r="F340" s="9">
        <f>Data_Entry!F346</f>
        <v>0.017</v>
      </c>
      <c r="G340" s="13">
        <f t="shared" si="16"/>
        <v>20.842690348599998</v>
      </c>
      <c r="H340" s="13">
        <f t="shared" si="17"/>
        <v>0.8222843679340001</v>
      </c>
      <c r="I340" s="13">
        <f t="shared" si="18"/>
        <v>0.3543257359262</v>
      </c>
      <c r="J340" s="13">
        <f t="shared" si="19"/>
        <v>0</v>
      </c>
      <c r="K340" s="13"/>
    </row>
    <row r="341" spans="1:11" ht="12.75">
      <c r="A341" s="11">
        <v>634</v>
      </c>
      <c r="B341">
        <v>0.55737</v>
      </c>
      <c r="C341">
        <v>0.238946</v>
      </c>
      <c r="E341">
        <v>83.4528</v>
      </c>
      <c r="F341" s="9">
        <f>Data_Entry!F347</f>
        <v>0.017</v>
      </c>
      <c r="G341" s="13">
        <f t="shared" si="16"/>
        <v>19.9407127488</v>
      </c>
      <c r="H341" s="13">
        <f t="shared" si="17"/>
        <v>0.790739481312</v>
      </c>
      <c r="I341" s="13">
        <f t="shared" si="18"/>
        <v>0.3389921167296</v>
      </c>
      <c r="J341" s="13">
        <f t="shared" si="19"/>
        <v>0</v>
      </c>
      <c r="K341" s="13"/>
    </row>
    <row r="342" spans="1:11" ht="12.75">
      <c r="A342" s="11">
        <v>635</v>
      </c>
      <c r="B342">
        <v>0.53511</v>
      </c>
      <c r="C342">
        <v>0.228254</v>
      </c>
      <c r="E342">
        <v>83.4939</v>
      </c>
      <c r="F342" s="9">
        <f>Data_Entry!F348</f>
        <v>0.017</v>
      </c>
      <c r="G342" s="13">
        <f t="shared" si="16"/>
        <v>19.0578166506</v>
      </c>
      <c r="H342" s="13">
        <f t="shared" si="17"/>
        <v>0.759533154093</v>
      </c>
      <c r="I342" s="13">
        <f t="shared" si="18"/>
        <v>0.3239828830602</v>
      </c>
      <c r="J342" s="13">
        <f t="shared" si="19"/>
        <v>0</v>
      </c>
      <c r="K342" s="13"/>
    </row>
    <row r="343" spans="1:11" ht="12.75">
      <c r="A343" s="11">
        <v>636</v>
      </c>
      <c r="B343">
        <v>0.51324</v>
      </c>
      <c r="C343">
        <v>0.217853</v>
      </c>
      <c r="E343">
        <v>83.535</v>
      </c>
      <c r="F343" s="9">
        <f>Data_Entry!F349</f>
        <v>0.017</v>
      </c>
      <c r="G343" s="13">
        <f t="shared" si="16"/>
        <v>18.198350355</v>
      </c>
      <c r="H343" s="13">
        <f t="shared" si="17"/>
        <v>0.7288495578</v>
      </c>
      <c r="I343" s="13">
        <f t="shared" si="18"/>
        <v>0.309371956035</v>
      </c>
      <c r="J343" s="13">
        <f t="shared" si="19"/>
        <v>0</v>
      </c>
      <c r="K343" s="13"/>
    </row>
    <row r="344" spans="1:11" ht="12.75">
      <c r="A344" s="11">
        <v>637</v>
      </c>
      <c r="B344">
        <v>0.49186</v>
      </c>
      <c r="C344">
        <v>0.20778</v>
      </c>
      <c r="E344">
        <v>83.576</v>
      </c>
      <c r="F344" s="9">
        <f>Data_Entry!F350</f>
        <v>0.017</v>
      </c>
      <c r="G344" s="13">
        <f t="shared" si="16"/>
        <v>17.36542128</v>
      </c>
      <c r="H344" s="13">
        <f t="shared" si="17"/>
        <v>0.6988307531200001</v>
      </c>
      <c r="I344" s="13">
        <f t="shared" si="18"/>
        <v>0.29521216176</v>
      </c>
      <c r="J344" s="13">
        <f t="shared" si="19"/>
        <v>0</v>
      </c>
      <c r="K344" s="13"/>
    </row>
    <row r="345" spans="1:11" ht="12.75">
      <c r="A345" s="11">
        <v>638</v>
      </c>
      <c r="B345">
        <v>0.47108</v>
      </c>
      <c r="C345">
        <v>0.198072</v>
      </c>
      <c r="E345">
        <v>83.6171</v>
      </c>
      <c r="F345" s="9">
        <f>Data_Entry!F351</f>
        <v>0.017</v>
      </c>
      <c r="G345" s="13">
        <f t="shared" si="16"/>
        <v>16.562206231199998</v>
      </c>
      <c r="H345" s="13">
        <f t="shared" si="17"/>
        <v>0.669635838956</v>
      </c>
      <c r="I345" s="13">
        <f t="shared" si="18"/>
        <v>0.28155750593039996</v>
      </c>
      <c r="J345" s="13">
        <f t="shared" si="19"/>
        <v>0</v>
      </c>
      <c r="K345" s="13"/>
    </row>
    <row r="346" spans="1:11" ht="12.75">
      <c r="A346" s="11">
        <v>639</v>
      </c>
      <c r="B346">
        <v>0.45096</v>
      </c>
      <c r="C346">
        <v>0.188748</v>
      </c>
      <c r="E346">
        <v>83.6581</v>
      </c>
      <c r="F346" s="9">
        <f>Data_Entry!F352</f>
        <v>0.017</v>
      </c>
      <c r="G346" s="13">
        <f t="shared" si="16"/>
        <v>15.7902990588</v>
      </c>
      <c r="H346" s="13">
        <f t="shared" si="17"/>
        <v>0.6413497651920002</v>
      </c>
      <c r="I346" s="13">
        <f t="shared" si="18"/>
        <v>0.26843508399960003</v>
      </c>
      <c r="J346" s="13">
        <f t="shared" si="19"/>
        <v>0</v>
      </c>
      <c r="K346" s="13"/>
    </row>
    <row r="347" spans="1:11" ht="12.75">
      <c r="A347" s="11">
        <v>640</v>
      </c>
      <c r="B347">
        <v>0.431567</v>
      </c>
      <c r="C347">
        <v>0.179828</v>
      </c>
      <c r="E347">
        <v>83.6992</v>
      </c>
      <c r="F347" s="9">
        <f>Data_Entry!F353</f>
        <v>0.017</v>
      </c>
      <c r="G347" s="13">
        <f t="shared" si="16"/>
        <v>15.0514597376</v>
      </c>
      <c r="H347" s="13">
        <f t="shared" si="17"/>
        <v>0.6140708149888</v>
      </c>
      <c r="I347" s="13">
        <f t="shared" si="18"/>
        <v>0.2558748155392</v>
      </c>
      <c r="J347" s="13">
        <f t="shared" si="19"/>
        <v>0</v>
      </c>
      <c r="K347" s="13"/>
    </row>
    <row r="348" spans="1:11" ht="12.75">
      <c r="A348" s="11">
        <v>641</v>
      </c>
      <c r="B348">
        <v>0.41287</v>
      </c>
      <c r="C348">
        <v>0.171285</v>
      </c>
      <c r="E348">
        <v>83.332</v>
      </c>
      <c r="F348" s="9">
        <f>Data_Entry!F354</f>
        <v>0.017</v>
      </c>
      <c r="G348" s="13">
        <f t="shared" si="16"/>
        <v>14.273521619999999</v>
      </c>
      <c r="H348" s="13">
        <f t="shared" si="17"/>
        <v>0.58488980828</v>
      </c>
      <c r="I348" s="13">
        <f t="shared" si="18"/>
        <v>0.24264986753999998</v>
      </c>
      <c r="J348" s="13">
        <f t="shared" si="19"/>
        <v>0</v>
      </c>
      <c r="K348" s="13"/>
    </row>
    <row r="349" spans="1:11" ht="12.75">
      <c r="A349" s="11">
        <v>642</v>
      </c>
      <c r="B349">
        <v>0.39475</v>
      </c>
      <c r="C349">
        <v>0.163059</v>
      </c>
      <c r="E349">
        <v>82.9647</v>
      </c>
      <c r="F349" s="9">
        <f>Data_Entry!F355</f>
        <v>0.017</v>
      </c>
      <c r="G349" s="13">
        <f t="shared" si="16"/>
        <v>13.5281410173</v>
      </c>
      <c r="H349" s="13">
        <f t="shared" si="17"/>
        <v>0.556755360525</v>
      </c>
      <c r="I349" s="13">
        <f t="shared" si="18"/>
        <v>0.22997839729410002</v>
      </c>
      <c r="J349" s="13">
        <f t="shared" si="19"/>
        <v>0</v>
      </c>
      <c r="K349" s="13"/>
    </row>
    <row r="350" spans="1:11" ht="12.75">
      <c r="A350" s="11">
        <v>643</v>
      </c>
      <c r="B350">
        <v>0.37721</v>
      </c>
      <c r="C350">
        <v>0.155151</v>
      </c>
      <c r="E350">
        <v>82.5975</v>
      </c>
      <c r="F350" s="9">
        <f>Data_Entry!F356</f>
        <v>0.017</v>
      </c>
      <c r="G350" s="13">
        <f t="shared" si="16"/>
        <v>12.8150847225</v>
      </c>
      <c r="H350" s="13">
        <f t="shared" si="17"/>
        <v>0.5296622505749999</v>
      </c>
      <c r="I350" s="13">
        <f t="shared" si="18"/>
        <v>0.2178564402825</v>
      </c>
      <c r="J350" s="13">
        <f t="shared" si="19"/>
        <v>0</v>
      </c>
      <c r="K350" s="13"/>
    </row>
    <row r="351" spans="1:11" ht="12.75">
      <c r="A351" s="11">
        <v>644</v>
      </c>
      <c r="B351">
        <v>0.36019</v>
      </c>
      <c r="C351">
        <v>0.147535</v>
      </c>
      <c r="E351">
        <v>82.2302</v>
      </c>
      <c r="F351" s="9">
        <f>Data_Entry!F357</f>
        <v>0.017</v>
      </c>
      <c r="G351" s="13">
        <f t="shared" si="16"/>
        <v>12.131832557</v>
      </c>
      <c r="H351" s="13">
        <f t="shared" si="17"/>
        <v>0.503514427546</v>
      </c>
      <c r="I351" s="13">
        <f t="shared" si="18"/>
        <v>0.206241153469</v>
      </c>
      <c r="J351" s="13">
        <f t="shared" si="19"/>
        <v>0</v>
      </c>
      <c r="K351" s="13"/>
    </row>
    <row r="352" spans="1:11" ht="12.75">
      <c r="A352" s="11">
        <v>645</v>
      </c>
      <c r="B352">
        <v>0.34369</v>
      </c>
      <c r="C352">
        <v>0.140211</v>
      </c>
      <c r="E352">
        <v>81.863</v>
      </c>
      <c r="F352" s="9">
        <f>Data_Entry!F358</f>
        <v>0.017</v>
      </c>
      <c r="G352" s="13">
        <f t="shared" si="16"/>
        <v>11.478093093</v>
      </c>
      <c r="H352" s="13">
        <f t="shared" si="17"/>
        <v>0.47830340599000004</v>
      </c>
      <c r="I352" s="13">
        <f t="shared" si="18"/>
        <v>0.19512758258100002</v>
      </c>
      <c r="J352" s="13">
        <f t="shared" si="19"/>
        <v>0</v>
      </c>
      <c r="K352" s="13"/>
    </row>
    <row r="353" spans="1:11" ht="12.75">
      <c r="A353" s="11">
        <v>646</v>
      </c>
      <c r="B353">
        <v>0.32769</v>
      </c>
      <c r="C353">
        <v>0.13317</v>
      </c>
      <c r="E353">
        <v>81.4958</v>
      </c>
      <c r="F353" s="9">
        <f>Data_Entry!F359</f>
        <v>0.017</v>
      </c>
      <c r="G353" s="13">
        <f t="shared" si="16"/>
        <v>10.852795686000002</v>
      </c>
      <c r="H353" s="13">
        <f t="shared" si="17"/>
        <v>0.45399109793400005</v>
      </c>
      <c r="I353" s="13">
        <f t="shared" si="18"/>
        <v>0.18449752666200003</v>
      </c>
      <c r="J353" s="13">
        <f t="shared" si="19"/>
        <v>0</v>
      </c>
      <c r="K353" s="13"/>
    </row>
    <row r="354" spans="1:11" ht="12.75">
      <c r="A354" s="11">
        <v>647</v>
      </c>
      <c r="B354">
        <v>0.31217</v>
      </c>
      <c r="C354">
        <v>0.1264</v>
      </c>
      <c r="E354">
        <v>81.1285</v>
      </c>
      <c r="F354" s="9">
        <f>Data_Entry!F360</f>
        <v>0.017</v>
      </c>
      <c r="G354" s="13">
        <f t="shared" si="16"/>
        <v>10.254642400000002</v>
      </c>
      <c r="H354" s="13">
        <f t="shared" si="17"/>
        <v>0.430540025365</v>
      </c>
      <c r="I354" s="13">
        <f t="shared" si="18"/>
        <v>0.1743289208</v>
      </c>
      <c r="J354" s="13">
        <f t="shared" si="19"/>
        <v>0</v>
      </c>
      <c r="K354" s="13"/>
    </row>
    <row r="355" spans="1:11" ht="12.75">
      <c r="A355" s="11">
        <v>648</v>
      </c>
      <c r="B355">
        <v>0.29711</v>
      </c>
      <c r="C355">
        <v>0.119892</v>
      </c>
      <c r="E355">
        <v>80.7613</v>
      </c>
      <c r="F355" s="9">
        <f>Data_Entry!F361</f>
        <v>0.017</v>
      </c>
      <c r="G355" s="13">
        <f t="shared" si="16"/>
        <v>9.6826337796</v>
      </c>
      <c r="H355" s="13">
        <f t="shared" si="17"/>
        <v>0.40791482733100004</v>
      </c>
      <c r="I355" s="13">
        <f t="shared" si="18"/>
        <v>0.16460477425320003</v>
      </c>
      <c r="J355" s="13">
        <f t="shared" si="19"/>
        <v>0</v>
      </c>
      <c r="K355" s="13"/>
    </row>
    <row r="356" spans="1:11" ht="12.75">
      <c r="A356" s="11">
        <v>649</v>
      </c>
      <c r="B356">
        <v>0.2825</v>
      </c>
      <c r="C356">
        <v>0.11364</v>
      </c>
      <c r="E356">
        <v>80.394</v>
      </c>
      <c r="F356" s="9">
        <f>Data_Entry!F362</f>
        <v>0.017</v>
      </c>
      <c r="G356" s="13">
        <f t="shared" si="16"/>
        <v>9.135974160000002</v>
      </c>
      <c r="H356" s="13">
        <f t="shared" si="17"/>
        <v>0.38609218500000003</v>
      </c>
      <c r="I356" s="13">
        <f t="shared" si="18"/>
        <v>0.15531156072000002</v>
      </c>
      <c r="J356" s="13">
        <f t="shared" si="19"/>
        <v>0</v>
      </c>
      <c r="K356" s="13"/>
    </row>
    <row r="357" spans="1:11" ht="12.75">
      <c r="A357" s="11">
        <v>650</v>
      </c>
      <c r="B357">
        <v>0.268329</v>
      </c>
      <c r="C357">
        <v>0.107633</v>
      </c>
      <c r="E357">
        <v>80.0268</v>
      </c>
      <c r="F357" s="9">
        <f>Data_Entry!F363</f>
        <v>0.017</v>
      </c>
      <c r="G357" s="13">
        <f t="shared" si="16"/>
        <v>8.6135245644</v>
      </c>
      <c r="H357" s="13">
        <f t="shared" si="17"/>
        <v>0.3650496906924</v>
      </c>
      <c r="I357" s="13">
        <f t="shared" si="18"/>
        <v>0.1464299175948</v>
      </c>
      <c r="J357" s="13">
        <f t="shared" si="19"/>
        <v>0</v>
      </c>
      <c r="K357" s="13"/>
    </row>
    <row r="358" spans="1:11" ht="12.75">
      <c r="A358" s="11">
        <v>651</v>
      </c>
      <c r="B358">
        <v>0.25459</v>
      </c>
      <c r="C358">
        <v>0.10187</v>
      </c>
      <c r="E358">
        <v>80.0456</v>
      </c>
      <c r="F358" s="9">
        <f>Data_Entry!F364</f>
        <v>0.017</v>
      </c>
      <c r="G358" s="13">
        <f t="shared" si="16"/>
        <v>8.154245271999999</v>
      </c>
      <c r="H358" s="13">
        <f t="shared" si="17"/>
        <v>0.346439758168</v>
      </c>
      <c r="I358" s="13">
        <f t="shared" si="18"/>
        <v>0.138622169624</v>
      </c>
      <c r="J358" s="13">
        <f t="shared" si="19"/>
        <v>0</v>
      </c>
      <c r="K358" s="13"/>
    </row>
    <row r="359" spans="1:11" ht="12.75">
      <c r="A359" s="11">
        <v>652</v>
      </c>
      <c r="B359">
        <v>0.2413</v>
      </c>
      <c r="C359">
        <v>0.096347</v>
      </c>
      <c r="E359">
        <v>80.0644</v>
      </c>
      <c r="F359" s="9">
        <f>Data_Entry!F365</f>
        <v>0.017</v>
      </c>
      <c r="G359" s="13">
        <f t="shared" si="16"/>
        <v>7.7139647468</v>
      </c>
      <c r="H359" s="13">
        <f t="shared" si="17"/>
        <v>0.32843217524000007</v>
      </c>
      <c r="I359" s="13">
        <f t="shared" si="18"/>
        <v>0.13113740069560004</v>
      </c>
      <c r="J359" s="13">
        <f t="shared" si="19"/>
        <v>0</v>
      </c>
      <c r="K359" s="13"/>
    </row>
    <row r="360" spans="1:11" ht="12.75">
      <c r="A360" s="11">
        <v>653</v>
      </c>
      <c r="B360">
        <v>0.22848</v>
      </c>
      <c r="C360">
        <v>0.091063</v>
      </c>
      <c r="E360">
        <v>80.0831</v>
      </c>
      <c r="F360" s="9">
        <f>Data_Entry!F366</f>
        <v>0.017</v>
      </c>
      <c r="G360" s="13">
        <f t="shared" si="16"/>
        <v>7.2926073353000005</v>
      </c>
      <c r="H360" s="13">
        <f t="shared" si="17"/>
        <v>0.311055573696</v>
      </c>
      <c r="I360" s="13">
        <f t="shared" si="18"/>
        <v>0.12397432470010002</v>
      </c>
      <c r="J360" s="13">
        <f t="shared" si="19"/>
        <v>0</v>
      </c>
      <c r="K360" s="13"/>
    </row>
    <row r="361" spans="1:11" ht="12.75">
      <c r="A361" s="11">
        <v>654</v>
      </c>
      <c r="B361">
        <v>0.21614</v>
      </c>
      <c r="C361">
        <v>0.08601</v>
      </c>
      <c r="E361">
        <v>80.1019</v>
      </c>
      <c r="F361" s="9">
        <f>Data_Entry!F367</f>
        <v>0.017</v>
      </c>
      <c r="G361" s="13">
        <f t="shared" si="16"/>
        <v>6.889564419</v>
      </c>
      <c r="H361" s="13">
        <f t="shared" si="17"/>
        <v>0.294324819322</v>
      </c>
      <c r="I361" s="13">
        <f t="shared" si="18"/>
        <v>0.11712259512300001</v>
      </c>
      <c r="J361" s="13">
        <f t="shared" si="19"/>
        <v>0</v>
      </c>
      <c r="K361" s="13"/>
    </row>
    <row r="362" spans="1:11" ht="12.75">
      <c r="A362" s="11">
        <v>655</v>
      </c>
      <c r="B362">
        <v>0.2043</v>
      </c>
      <c r="C362">
        <v>0.081187</v>
      </c>
      <c r="E362">
        <v>80.1207</v>
      </c>
      <c r="F362" s="9">
        <f>Data_Entry!F368</f>
        <v>0.017</v>
      </c>
      <c r="G362" s="13">
        <f t="shared" si="16"/>
        <v>6.504759270899999</v>
      </c>
      <c r="H362" s="13">
        <f t="shared" si="17"/>
        <v>0.27826720317000003</v>
      </c>
      <c r="I362" s="13">
        <f t="shared" si="18"/>
        <v>0.1105809076053</v>
      </c>
      <c r="J362" s="13">
        <f t="shared" si="19"/>
        <v>0</v>
      </c>
      <c r="K362" s="13"/>
    </row>
    <row r="363" spans="1:11" ht="12.75">
      <c r="A363" s="11">
        <v>656</v>
      </c>
      <c r="B363">
        <v>0.19295</v>
      </c>
      <c r="C363">
        <v>0.076583</v>
      </c>
      <c r="E363">
        <v>80.1395</v>
      </c>
      <c r="F363" s="9">
        <f>Data_Entry!F369</f>
        <v>0.017</v>
      </c>
      <c r="G363" s="13">
        <f t="shared" si="16"/>
        <v>6.1373233285</v>
      </c>
      <c r="H363" s="13">
        <f t="shared" si="17"/>
        <v>0.262869580925</v>
      </c>
      <c r="I363" s="13">
        <f t="shared" si="18"/>
        <v>0.1043344965845</v>
      </c>
      <c r="J363" s="13">
        <f t="shared" si="19"/>
        <v>0</v>
      </c>
      <c r="K363" s="13"/>
    </row>
    <row r="364" spans="1:11" ht="12.75">
      <c r="A364" s="11">
        <v>657</v>
      </c>
      <c r="B364">
        <v>0.18211</v>
      </c>
      <c r="C364">
        <v>0.072198</v>
      </c>
      <c r="E364">
        <v>80.1583</v>
      </c>
      <c r="F364" s="9">
        <f>Data_Entry!F370</f>
        <v>0.017</v>
      </c>
      <c r="G364" s="13">
        <f t="shared" si="16"/>
        <v>5.7872689434</v>
      </c>
      <c r="H364" s="13">
        <f t="shared" si="17"/>
        <v>0.24815967622100002</v>
      </c>
      <c r="I364" s="13">
        <f t="shared" si="18"/>
        <v>0.09838357203780002</v>
      </c>
      <c r="J364" s="13">
        <f t="shared" si="19"/>
        <v>0</v>
      </c>
      <c r="K364" s="13"/>
    </row>
    <row r="365" spans="1:11" ht="12.75">
      <c r="A365" s="11">
        <v>658</v>
      </c>
      <c r="B365">
        <v>0.17177</v>
      </c>
      <c r="C365">
        <v>0.068024</v>
      </c>
      <c r="E365">
        <v>80.177</v>
      </c>
      <c r="F365" s="9">
        <f>Data_Entry!F371</f>
        <v>0.017</v>
      </c>
      <c r="G365" s="13">
        <f t="shared" si="16"/>
        <v>5.4539602480000005</v>
      </c>
      <c r="H365" s="13">
        <f t="shared" si="17"/>
        <v>0.23412405593000002</v>
      </c>
      <c r="I365" s="13">
        <f t="shared" si="18"/>
        <v>0.09271732421600001</v>
      </c>
      <c r="J365" s="13">
        <f t="shared" si="19"/>
        <v>0</v>
      </c>
      <c r="K365" s="13"/>
    </row>
    <row r="366" spans="1:11" ht="12.75">
      <c r="A366" s="11">
        <v>659</v>
      </c>
      <c r="B366">
        <v>0.16192</v>
      </c>
      <c r="C366">
        <v>0.064052</v>
      </c>
      <c r="E366">
        <v>80.1958</v>
      </c>
      <c r="F366" s="9">
        <f>Data_Entry!F372</f>
        <v>0.017</v>
      </c>
      <c r="G366" s="13">
        <f t="shared" si="16"/>
        <v>5.1367013816</v>
      </c>
      <c r="H366" s="13">
        <f t="shared" si="17"/>
        <v>0.22075016691200006</v>
      </c>
      <c r="I366" s="13">
        <f t="shared" si="18"/>
        <v>0.08732392348720001</v>
      </c>
      <c r="J366" s="13">
        <f t="shared" si="19"/>
        <v>0</v>
      </c>
      <c r="K366" s="13"/>
    </row>
    <row r="367" spans="1:11" ht="12.75">
      <c r="A367" s="11">
        <v>660</v>
      </c>
      <c r="B367">
        <v>0.152568</v>
      </c>
      <c r="C367">
        <v>0.060281</v>
      </c>
      <c r="E367">
        <v>80.2146</v>
      </c>
      <c r="F367" s="9">
        <f>Data_Entry!F373</f>
        <v>0.017</v>
      </c>
      <c r="G367" s="13">
        <f t="shared" si="16"/>
        <v>4.8354163026000005</v>
      </c>
      <c r="H367" s="13">
        <f t="shared" si="17"/>
        <v>0.20804907857760002</v>
      </c>
      <c r="I367" s="13">
        <f t="shared" si="18"/>
        <v>0.08220207714420001</v>
      </c>
      <c r="J367" s="13">
        <f t="shared" si="19"/>
        <v>0</v>
      </c>
      <c r="K367" s="13"/>
    </row>
    <row r="368" spans="1:11" ht="12.75">
      <c r="A368" s="11">
        <v>661</v>
      </c>
      <c r="B368">
        <v>0.14367</v>
      </c>
      <c r="C368">
        <v>0.056697</v>
      </c>
      <c r="E368">
        <v>80.4209</v>
      </c>
      <c r="F368" s="9">
        <f>Data_Entry!F374</f>
        <v>0.017</v>
      </c>
      <c r="G368" s="13">
        <f t="shared" si="16"/>
        <v>4.5596237673</v>
      </c>
      <c r="H368" s="13">
        <f t="shared" si="17"/>
        <v>0.196419201951</v>
      </c>
      <c r="I368" s="13">
        <f t="shared" si="18"/>
        <v>0.0775136040441</v>
      </c>
      <c r="J368" s="13">
        <f t="shared" si="19"/>
        <v>0</v>
      </c>
      <c r="K368" s="13"/>
    </row>
    <row r="369" spans="1:11" ht="12.75">
      <c r="A369" s="11">
        <v>662</v>
      </c>
      <c r="B369">
        <v>0.1352</v>
      </c>
      <c r="C369">
        <v>0.053292</v>
      </c>
      <c r="E369">
        <v>80.6272</v>
      </c>
      <c r="F369" s="9">
        <f>Data_Entry!F375</f>
        <v>0.017</v>
      </c>
      <c r="G369" s="13">
        <f t="shared" si="16"/>
        <v>4.2967847424</v>
      </c>
      <c r="H369" s="13">
        <f t="shared" si="17"/>
        <v>0.18531355648</v>
      </c>
      <c r="I369" s="13">
        <f t="shared" si="18"/>
        <v>0.0730453406208</v>
      </c>
      <c r="J369" s="13">
        <f t="shared" si="19"/>
        <v>0</v>
      </c>
      <c r="K369" s="13"/>
    </row>
    <row r="370" spans="1:11" ht="12.75">
      <c r="A370" s="11">
        <v>663</v>
      </c>
      <c r="B370">
        <v>0.12713</v>
      </c>
      <c r="C370">
        <v>0.050059</v>
      </c>
      <c r="E370">
        <v>80.8336</v>
      </c>
      <c r="F370" s="9">
        <f>Data_Entry!F376</f>
        <v>0.017</v>
      </c>
      <c r="G370" s="13">
        <f t="shared" si="16"/>
        <v>4.0464491824</v>
      </c>
      <c r="H370" s="13">
        <f t="shared" si="17"/>
        <v>0.17469838465600002</v>
      </c>
      <c r="I370" s="13">
        <f t="shared" si="18"/>
        <v>0.06878963610080001</v>
      </c>
      <c r="J370" s="13">
        <f t="shared" si="19"/>
        <v>0</v>
      </c>
      <c r="K370" s="13"/>
    </row>
    <row r="371" spans="1:11" ht="12.75">
      <c r="A371" s="11">
        <v>664</v>
      </c>
      <c r="B371">
        <v>0.11948</v>
      </c>
      <c r="C371">
        <v>0.046998</v>
      </c>
      <c r="E371">
        <v>81.0399</v>
      </c>
      <c r="F371" s="9">
        <f>Data_Entry!F377</f>
        <v>0.017</v>
      </c>
      <c r="G371" s="13">
        <f t="shared" si="16"/>
        <v>3.8087132202</v>
      </c>
      <c r="H371" s="13">
        <f t="shared" si="17"/>
        <v>0.16460500328400002</v>
      </c>
      <c r="I371" s="13">
        <f t="shared" si="18"/>
        <v>0.0647481247434</v>
      </c>
      <c r="J371" s="13">
        <f t="shared" si="19"/>
        <v>0</v>
      </c>
      <c r="K371" s="13"/>
    </row>
    <row r="372" spans="1:11" ht="12.75">
      <c r="A372" s="11">
        <v>665</v>
      </c>
      <c r="B372">
        <v>0.11221</v>
      </c>
      <c r="C372">
        <v>0.044096</v>
      </c>
      <c r="E372">
        <v>81.2462</v>
      </c>
      <c r="F372" s="9">
        <f>Data_Entry!F378</f>
        <v>0.017</v>
      </c>
      <c r="G372" s="13">
        <f t="shared" si="16"/>
        <v>3.5826324352000003</v>
      </c>
      <c r="H372" s="13">
        <f t="shared" si="17"/>
        <v>0.15498281373400002</v>
      </c>
      <c r="I372" s="13">
        <f t="shared" si="18"/>
        <v>0.06090475139840001</v>
      </c>
      <c r="J372" s="13">
        <f t="shared" si="19"/>
        <v>0</v>
      </c>
      <c r="K372" s="13"/>
    </row>
    <row r="373" spans="1:11" ht="12.75">
      <c r="A373" s="11">
        <v>666</v>
      </c>
      <c r="B373">
        <v>0.10531</v>
      </c>
      <c r="C373">
        <v>0.041345</v>
      </c>
      <c r="E373">
        <v>81.4525</v>
      </c>
      <c r="F373" s="9">
        <f>Data_Entry!F379</f>
        <v>0.017</v>
      </c>
      <c r="G373" s="13">
        <f t="shared" si="16"/>
        <v>3.3676536125</v>
      </c>
      <c r="H373" s="13">
        <f t="shared" si="17"/>
        <v>0.145821967175</v>
      </c>
      <c r="I373" s="13">
        <f t="shared" si="18"/>
        <v>0.057250111412500006</v>
      </c>
      <c r="J373" s="13">
        <f t="shared" si="19"/>
        <v>0</v>
      </c>
      <c r="K373" s="13"/>
    </row>
    <row r="374" spans="1:11" ht="12.75">
      <c r="A374" s="11">
        <v>667</v>
      </c>
      <c r="B374">
        <v>0.098786</v>
      </c>
      <c r="C374">
        <v>0.0387507</v>
      </c>
      <c r="E374">
        <v>81.6588</v>
      </c>
      <c r="F374" s="9">
        <f>Data_Entry!F380</f>
        <v>0.017</v>
      </c>
      <c r="G374" s="13">
        <f t="shared" si="16"/>
        <v>3.16433566116</v>
      </c>
      <c r="H374" s="13">
        <f t="shared" si="17"/>
        <v>0.1371346856856</v>
      </c>
      <c r="I374" s="13">
        <f t="shared" si="18"/>
        <v>0.053793706239720004</v>
      </c>
      <c r="J374" s="13">
        <f t="shared" si="19"/>
        <v>0</v>
      </c>
      <c r="K374" s="13"/>
    </row>
    <row r="375" spans="1:11" ht="12.75">
      <c r="A375" s="11">
        <v>668</v>
      </c>
      <c r="B375">
        <v>0.09261</v>
      </c>
      <c r="C375">
        <v>0.0362978</v>
      </c>
      <c r="E375">
        <v>81.8652</v>
      </c>
      <c r="F375" s="9">
        <f>Data_Entry!F381</f>
        <v>0.017</v>
      </c>
      <c r="G375" s="13">
        <f t="shared" si="16"/>
        <v>2.97152665656</v>
      </c>
      <c r="H375" s="13">
        <f t="shared" si="17"/>
        <v>0.128886114924</v>
      </c>
      <c r="I375" s="13">
        <f t="shared" si="18"/>
        <v>0.05051595316152</v>
      </c>
      <c r="J375" s="13">
        <f t="shared" si="19"/>
        <v>0</v>
      </c>
      <c r="K375" s="13"/>
    </row>
    <row r="376" spans="1:11" ht="12.75">
      <c r="A376" s="11">
        <v>669</v>
      </c>
      <c r="B376">
        <v>0.086773</v>
      </c>
      <c r="C376">
        <v>0.0339832</v>
      </c>
      <c r="E376">
        <v>82.0715</v>
      </c>
      <c r="F376" s="9">
        <f>Data_Entry!F382</f>
        <v>0.017</v>
      </c>
      <c r="G376" s="13">
        <f t="shared" si="16"/>
        <v>2.7890521988</v>
      </c>
      <c r="H376" s="13">
        <f t="shared" si="17"/>
        <v>0.12106703458150002</v>
      </c>
      <c r="I376" s="13">
        <f t="shared" si="18"/>
        <v>0.047413887379600006</v>
      </c>
      <c r="J376" s="13">
        <f t="shared" si="19"/>
        <v>0</v>
      </c>
      <c r="K376" s="13"/>
    </row>
    <row r="377" spans="1:11" ht="12.75">
      <c r="A377" s="11">
        <v>670</v>
      </c>
      <c r="B377">
        <v>0.0812606</v>
      </c>
      <c r="C377">
        <v>0.0318004</v>
      </c>
      <c r="E377">
        <v>82.2778</v>
      </c>
      <c r="F377" s="9">
        <f>Data_Entry!F383</f>
        <v>0.017</v>
      </c>
      <c r="G377" s="13">
        <f t="shared" si="16"/>
        <v>2.61646695112</v>
      </c>
      <c r="H377" s="13">
        <f t="shared" si="17"/>
        <v>0.11366103770956001</v>
      </c>
      <c r="I377" s="13">
        <f t="shared" si="18"/>
        <v>0.04447993816904</v>
      </c>
      <c r="J377" s="13">
        <f t="shared" si="19"/>
        <v>0</v>
      </c>
      <c r="K377" s="13"/>
    </row>
    <row r="378" spans="1:11" ht="12.75">
      <c r="A378" s="11">
        <v>671</v>
      </c>
      <c r="B378">
        <v>0.076048</v>
      </c>
      <c r="C378">
        <v>0.0297395</v>
      </c>
      <c r="E378">
        <v>81.8784</v>
      </c>
      <c r="F378" s="9">
        <f>Data_Entry!F384</f>
        <v>0.017</v>
      </c>
      <c r="G378" s="13">
        <f t="shared" si="16"/>
        <v>2.4350226768</v>
      </c>
      <c r="H378" s="13">
        <f t="shared" si="17"/>
        <v>0.10585370557440002</v>
      </c>
      <c r="I378" s="13">
        <f t="shared" si="18"/>
        <v>0.041395385505600006</v>
      </c>
      <c r="J378" s="13">
        <f t="shared" si="19"/>
        <v>0</v>
      </c>
      <c r="K378" s="13"/>
    </row>
    <row r="379" spans="1:11" ht="12.75">
      <c r="A379" s="11">
        <v>672</v>
      </c>
      <c r="B379">
        <v>0.071114</v>
      </c>
      <c r="C379">
        <v>0.0277918</v>
      </c>
      <c r="E379">
        <v>81.4791</v>
      </c>
      <c r="F379" s="9">
        <f>Data_Entry!F385</f>
        <v>0.017</v>
      </c>
      <c r="G379" s="13">
        <f t="shared" si="16"/>
        <v>2.26445085138</v>
      </c>
      <c r="H379" s="13">
        <f t="shared" si="17"/>
        <v>0.0985031801958</v>
      </c>
      <c r="I379" s="13">
        <f t="shared" si="18"/>
        <v>0.03849566447346</v>
      </c>
      <c r="J379" s="13">
        <f t="shared" si="19"/>
        <v>0</v>
      </c>
      <c r="K379" s="13"/>
    </row>
    <row r="380" spans="1:11" ht="12.75">
      <c r="A380" s="11">
        <v>673</v>
      </c>
      <c r="B380">
        <v>0.066454</v>
      </c>
      <c r="C380">
        <v>0.0259551</v>
      </c>
      <c r="E380">
        <v>81.0797</v>
      </c>
      <c r="F380" s="9">
        <f>Data_Entry!F386</f>
        <v>0.017</v>
      </c>
      <c r="G380" s="13">
        <f t="shared" si="16"/>
        <v>2.10443172147</v>
      </c>
      <c r="H380" s="13">
        <f t="shared" si="17"/>
        <v>0.09159719652460001</v>
      </c>
      <c r="I380" s="13">
        <f t="shared" si="18"/>
        <v>0.03577533926499</v>
      </c>
      <c r="J380" s="13">
        <f t="shared" si="19"/>
        <v>0</v>
      </c>
      <c r="K380" s="13"/>
    </row>
    <row r="381" spans="1:11" ht="12.75">
      <c r="A381" s="11">
        <v>674</v>
      </c>
      <c r="B381">
        <v>0.062062</v>
      </c>
      <c r="C381">
        <v>0.0242263</v>
      </c>
      <c r="E381">
        <v>80.6804</v>
      </c>
      <c r="F381" s="9">
        <f>Data_Entry!F387</f>
        <v>0.017</v>
      </c>
      <c r="G381" s="13">
        <f t="shared" si="16"/>
        <v>1.95458757452</v>
      </c>
      <c r="H381" s="13">
        <f t="shared" si="17"/>
        <v>0.08512217874160002</v>
      </c>
      <c r="I381" s="13">
        <f t="shared" si="18"/>
        <v>0.03322798876684001</v>
      </c>
      <c r="J381" s="13">
        <f t="shared" si="19"/>
        <v>0</v>
      </c>
      <c r="K381" s="13"/>
    </row>
    <row r="382" spans="1:11" ht="12.75">
      <c r="A382" s="11">
        <v>675</v>
      </c>
      <c r="B382">
        <v>0.05793</v>
      </c>
      <c r="C382">
        <v>0.0226017</v>
      </c>
      <c r="E382">
        <v>80.281</v>
      </c>
      <c r="F382" s="9">
        <f>Data_Entry!F388</f>
        <v>0.017</v>
      </c>
      <c r="G382" s="13">
        <f t="shared" si="16"/>
        <v>1.8144870777</v>
      </c>
      <c r="H382" s="13">
        <f t="shared" si="17"/>
        <v>0.07906153161000001</v>
      </c>
      <c r="I382" s="13">
        <f t="shared" si="18"/>
        <v>0.0308462803209</v>
      </c>
      <c r="J382" s="13">
        <f t="shared" si="19"/>
        <v>0</v>
      </c>
      <c r="K382" s="13"/>
    </row>
    <row r="383" spans="1:11" ht="12.75">
      <c r="A383" s="11">
        <v>676</v>
      </c>
      <c r="B383">
        <v>0.05405</v>
      </c>
      <c r="C383">
        <v>0.0210779</v>
      </c>
      <c r="E383">
        <v>79.8816</v>
      </c>
      <c r="F383" s="9">
        <f>Data_Entry!F389</f>
        <v>0.017</v>
      </c>
      <c r="G383" s="13">
        <f t="shared" si="16"/>
        <v>1.6837363766400002</v>
      </c>
      <c r="H383" s="13">
        <f t="shared" si="17"/>
        <v>0.07339920816</v>
      </c>
      <c r="I383" s="13">
        <f t="shared" si="18"/>
        <v>0.028623518402880004</v>
      </c>
      <c r="J383" s="13">
        <f t="shared" si="19"/>
        <v>0</v>
      </c>
      <c r="K383" s="13"/>
    </row>
    <row r="384" spans="1:11" ht="12.75">
      <c r="A384" s="11">
        <v>677</v>
      </c>
      <c r="B384">
        <v>0.050412</v>
      </c>
      <c r="C384">
        <v>0.0196505</v>
      </c>
      <c r="E384">
        <v>79.4823</v>
      </c>
      <c r="F384" s="9">
        <f>Data_Entry!F390</f>
        <v>0.017</v>
      </c>
      <c r="G384" s="13">
        <f t="shared" si="16"/>
        <v>1.56186693615</v>
      </c>
      <c r="H384" s="13">
        <f t="shared" si="17"/>
        <v>0.0681166490292</v>
      </c>
      <c r="I384" s="13">
        <f t="shared" si="18"/>
        <v>0.026551737914550004</v>
      </c>
      <c r="J384" s="13">
        <f t="shared" si="19"/>
        <v>0</v>
      </c>
      <c r="K384" s="13"/>
    </row>
    <row r="385" spans="1:11" ht="12.75">
      <c r="A385" s="11">
        <v>678</v>
      </c>
      <c r="B385">
        <v>0.047006</v>
      </c>
      <c r="C385">
        <v>0.0183153</v>
      </c>
      <c r="E385">
        <v>79.0829</v>
      </c>
      <c r="F385" s="9">
        <f>Data_Entry!F391</f>
        <v>0.017</v>
      </c>
      <c r="G385" s="13">
        <f t="shared" si="16"/>
        <v>1.44842703837</v>
      </c>
      <c r="H385" s="13">
        <f t="shared" si="17"/>
        <v>0.0631953035558</v>
      </c>
      <c r="I385" s="13">
        <f t="shared" si="18"/>
        <v>0.024623259652289998</v>
      </c>
      <c r="J385" s="13">
        <f t="shared" si="19"/>
        <v>0</v>
      </c>
      <c r="K385" s="13"/>
    </row>
    <row r="386" spans="1:11" ht="12.75">
      <c r="A386" s="11">
        <v>679</v>
      </c>
      <c r="B386">
        <v>0.043823</v>
      </c>
      <c r="C386">
        <v>0.0170686</v>
      </c>
      <c r="E386">
        <v>78.6836</v>
      </c>
      <c r="F386" s="9">
        <f>Data_Entry!F392</f>
        <v>0.017</v>
      </c>
      <c r="G386" s="13">
        <f t="shared" si="16"/>
        <v>1.34301889496</v>
      </c>
      <c r="H386" s="13">
        <f t="shared" si="17"/>
        <v>0.058618573847600004</v>
      </c>
      <c r="I386" s="13">
        <f t="shared" si="18"/>
        <v>0.02283132121432</v>
      </c>
      <c r="J386" s="13">
        <f t="shared" si="19"/>
        <v>0</v>
      </c>
      <c r="K386" s="13"/>
    </row>
    <row r="387" spans="1:11" ht="12.75">
      <c r="A387" s="11">
        <v>680</v>
      </c>
      <c r="B387">
        <v>0.0408508</v>
      </c>
      <c r="C387">
        <v>0.0159051</v>
      </c>
      <c r="E387">
        <v>78.2842</v>
      </c>
      <c r="F387" s="9">
        <f>Data_Entry!F393</f>
        <v>0.017</v>
      </c>
      <c r="G387" s="13">
        <f aca="true" t="shared" si="20" ref="G387:G450">C387*E387</f>
        <v>1.24511802942</v>
      </c>
      <c r="H387" s="13">
        <f aca="true" t="shared" si="21" ref="H387:H450">E387*F387*B387</f>
        <v>0.05436552735512001</v>
      </c>
      <c r="I387" s="13">
        <f aca="true" t="shared" si="22" ref="I387:I450">E387*F387*C387</f>
        <v>0.02116700650014</v>
      </c>
      <c r="J387" s="13">
        <f aca="true" t="shared" si="23" ref="J387:J450">E387*F387*D387</f>
        <v>0</v>
      </c>
      <c r="K387" s="13"/>
    </row>
    <row r="388" spans="1:11" ht="12.75">
      <c r="A388" s="11">
        <v>681</v>
      </c>
      <c r="B388">
        <v>0.038072</v>
      </c>
      <c r="C388">
        <v>0.0148183</v>
      </c>
      <c r="E388">
        <v>77.4279</v>
      </c>
      <c r="F388" s="9">
        <f>Data_Entry!F394</f>
        <v>0.017</v>
      </c>
      <c r="G388" s="13">
        <f t="shared" si="20"/>
        <v>1.14734985057</v>
      </c>
      <c r="H388" s="13">
        <f t="shared" si="21"/>
        <v>0.0501131951496</v>
      </c>
      <c r="I388" s="13">
        <f t="shared" si="22"/>
        <v>0.01950494745969</v>
      </c>
      <c r="J388" s="13">
        <f t="shared" si="23"/>
        <v>0</v>
      </c>
      <c r="K388" s="13"/>
    </row>
    <row r="389" spans="1:11" ht="12.75">
      <c r="A389" s="11">
        <v>682</v>
      </c>
      <c r="B389">
        <v>0.035468</v>
      </c>
      <c r="C389">
        <v>0.0138008</v>
      </c>
      <c r="E389">
        <v>76.5716</v>
      </c>
      <c r="F389" s="9">
        <f>Data_Entry!F395</f>
        <v>0.017</v>
      </c>
      <c r="G389" s="13">
        <f t="shared" si="20"/>
        <v>1.05674933728</v>
      </c>
      <c r="H389" s="13">
        <f t="shared" si="21"/>
        <v>0.046169305649600006</v>
      </c>
      <c r="I389" s="13">
        <f t="shared" si="22"/>
        <v>0.01796473873376</v>
      </c>
      <c r="J389" s="13">
        <f t="shared" si="23"/>
        <v>0</v>
      </c>
      <c r="K389" s="13"/>
    </row>
    <row r="390" spans="1:11" ht="12.75">
      <c r="A390" s="11">
        <v>683</v>
      </c>
      <c r="B390">
        <v>0.033031</v>
      </c>
      <c r="C390">
        <v>0.0128495</v>
      </c>
      <c r="E390">
        <v>75.7153</v>
      </c>
      <c r="F390" s="9">
        <f>Data_Entry!F396</f>
        <v>0.017</v>
      </c>
      <c r="G390" s="13">
        <f t="shared" si="20"/>
        <v>0.97290374735</v>
      </c>
      <c r="H390" s="13">
        <f t="shared" si="21"/>
        <v>0.042516185263100005</v>
      </c>
      <c r="I390" s="13">
        <f t="shared" si="22"/>
        <v>0.016539363704950003</v>
      </c>
      <c r="J390" s="13">
        <f t="shared" si="23"/>
        <v>0</v>
      </c>
      <c r="K390" s="13"/>
    </row>
    <row r="391" spans="1:11" ht="12.75">
      <c r="A391" s="11">
        <v>684</v>
      </c>
      <c r="B391">
        <v>0.030753</v>
      </c>
      <c r="C391">
        <v>0.0119607</v>
      </c>
      <c r="E391">
        <v>74.859</v>
      </c>
      <c r="F391" s="9">
        <f>Data_Entry!F397</f>
        <v>0.017</v>
      </c>
      <c r="G391" s="13">
        <f t="shared" si="20"/>
        <v>0.8953660412999999</v>
      </c>
      <c r="H391" s="13">
        <f t="shared" si="21"/>
        <v>0.039136360058999994</v>
      </c>
      <c r="I391" s="13">
        <f t="shared" si="22"/>
        <v>0.0152212227021</v>
      </c>
      <c r="J391" s="13">
        <f t="shared" si="23"/>
        <v>0</v>
      </c>
      <c r="K391" s="13"/>
    </row>
    <row r="392" spans="1:11" ht="12.75">
      <c r="A392" s="11">
        <v>685</v>
      </c>
      <c r="B392">
        <v>0.028623</v>
      </c>
      <c r="C392">
        <v>0.0111303</v>
      </c>
      <c r="E392">
        <v>74.0027</v>
      </c>
      <c r="F392" s="9">
        <f>Data_Entry!F398</f>
        <v>0.017</v>
      </c>
      <c r="G392" s="13">
        <f t="shared" si="20"/>
        <v>0.82367225181</v>
      </c>
      <c r="H392" s="13">
        <f t="shared" si="21"/>
        <v>0.0360090477957</v>
      </c>
      <c r="I392" s="13">
        <f t="shared" si="22"/>
        <v>0.01400242828077</v>
      </c>
      <c r="J392" s="13">
        <f t="shared" si="23"/>
        <v>0</v>
      </c>
      <c r="K392" s="13"/>
    </row>
    <row r="393" spans="1:11" ht="12.75">
      <c r="A393" s="11">
        <v>686</v>
      </c>
      <c r="B393">
        <v>0.026635</v>
      </c>
      <c r="C393">
        <v>0.0103555</v>
      </c>
      <c r="E393">
        <v>73.1465</v>
      </c>
      <c r="F393" s="9">
        <f>Data_Entry!F399</f>
        <v>0.017</v>
      </c>
      <c r="G393" s="13">
        <f t="shared" si="20"/>
        <v>0.75746858075</v>
      </c>
      <c r="H393" s="13">
        <f t="shared" si="21"/>
        <v>0.0331203694675</v>
      </c>
      <c r="I393" s="13">
        <f t="shared" si="22"/>
        <v>0.012876965872750001</v>
      </c>
      <c r="J393" s="13">
        <f t="shared" si="23"/>
        <v>0</v>
      </c>
      <c r="K393" s="13"/>
    </row>
    <row r="394" spans="1:11" ht="12.75">
      <c r="A394" s="11">
        <v>687</v>
      </c>
      <c r="B394">
        <v>0.024781</v>
      </c>
      <c r="C394">
        <v>0.0096332</v>
      </c>
      <c r="E394">
        <v>72.2902</v>
      </c>
      <c r="F394" s="9">
        <f>Data_Entry!F400</f>
        <v>0.017</v>
      </c>
      <c r="G394" s="13">
        <f t="shared" si="20"/>
        <v>0.69638595464</v>
      </c>
      <c r="H394" s="13">
        <f t="shared" si="21"/>
        <v>0.0304541985854</v>
      </c>
      <c r="I394" s="13">
        <f t="shared" si="22"/>
        <v>0.011838561228880001</v>
      </c>
      <c r="J394" s="13">
        <f t="shared" si="23"/>
        <v>0</v>
      </c>
      <c r="K394" s="13"/>
    </row>
    <row r="395" spans="1:11" ht="12.75">
      <c r="A395" s="11">
        <v>688</v>
      </c>
      <c r="B395">
        <v>0.023052</v>
      </c>
      <c r="C395">
        <v>0.0089599</v>
      </c>
      <c r="E395">
        <v>71.4339</v>
      </c>
      <c r="F395" s="9">
        <f>Data_Entry!F401</f>
        <v>0.017</v>
      </c>
      <c r="G395" s="13">
        <f t="shared" si="20"/>
        <v>0.6400406006099999</v>
      </c>
      <c r="H395" s="13">
        <f t="shared" si="21"/>
        <v>0.027993802467600002</v>
      </c>
      <c r="I395" s="13">
        <f t="shared" si="22"/>
        <v>0.010880690210370001</v>
      </c>
      <c r="J395" s="13">
        <f t="shared" si="23"/>
        <v>0</v>
      </c>
      <c r="K395" s="13"/>
    </row>
    <row r="396" spans="1:11" ht="12.75">
      <c r="A396" s="11">
        <v>689</v>
      </c>
      <c r="B396">
        <v>0.021441</v>
      </c>
      <c r="C396">
        <v>0.0083324</v>
      </c>
      <c r="E396">
        <v>70.5776</v>
      </c>
      <c r="F396" s="9">
        <f>Data_Entry!F402</f>
        <v>0.017</v>
      </c>
      <c r="G396" s="13">
        <f t="shared" si="20"/>
        <v>0.58808079424</v>
      </c>
      <c r="H396" s="13">
        <f t="shared" si="21"/>
        <v>0.025725323467200002</v>
      </c>
      <c r="I396" s="13">
        <f t="shared" si="22"/>
        <v>0.009997373502080001</v>
      </c>
      <c r="J396" s="13">
        <f t="shared" si="23"/>
        <v>0</v>
      </c>
      <c r="K396" s="13"/>
    </row>
    <row r="397" spans="1:11" ht="12.75">
      <c r="A397" s="11">
        <v>690</v>
      </c>
      <c r="B397">
        <v>0.0199413</v>
      </c>
      <c r="C397">
        <v>0.0077488</v>
      </c>
      <c r="E397">
        <v>69.7213</v>
      </c>
      <c r="F397" s="9">
        <f>Data_Entry!F403</f>
        <v>0.017</v>
      </c>
      <c r="G397" s="13">
        <f t="shared" si="20"/>
        <v>0.54025640944</v>
      </c>
      <c r="H397" s="13">
        <f t="shared" si="21"/>
        <v>0.02363566711473</v>
      </c>
      <c r="I397" s="13">
        <f t="shared" si="22"/>
        <v>0.009184358960480001</v>
      </c>
      <c r="J397" s="13">
        <f t="shared" si="23"/>
        <v>0</v>
      </c>
      <c r="K397" s="13"/>
    </row>
    <row r="398" spans="1:11" ht="12.75">
      <c r="A398" s="11">
        <v>691</v>
      </c>
      <c r="B398">
        <v>0.018544</v>
      </c>
      <c r="C398">
        <v>0.0072046</v>
      </c>
      <c r="E398">
        <v>69.9101</v>
      </c>
      <c r="F398" s="9">
        <f>Data_Entry!F404</f>
        <v>0.017</v>
      </c>
      <c r="G398" s="13">
        <f t="shared" si="20"/>
        <v>0.50367430646</v>
      </c>
      <c r="H398" s="13">
        <f t="shared" si="21"/>
        <v>0.022039019204800003</v>
      </c>
      <c r="I398" s="13">
        <f t="shared" si="22"/>
        <v>0.008562463209820001</v>
      </c>
      <c r="J398" s="13">
        <f t="shared" si="23"/>
        <v>0</v>
      </c>
      <c r="K398" s="13"/>
    </row>
    <row r="399" spans="1:11" ht="12.75">
      <c r="A399" s="11">
        <v>692</v>
      </c>
      <c r="B399">
        <v>0.017241</v>
      </c>
      <c r="C399">
        <v>0.0066975</v>
      </c>
      <c r="E399">
        <v>70.0989</v>
      </c>
      <c r="F399" s="9">
        <f>Data_Entry!F405</f>
        <v>0.017</v>
      </c>
      <c r="G399" s="13">
        <f t="shared" si="20"/>
        <v>0.46948738275</v>
      </c>
      <c r="H399" s="13">
        <f t="shared" si="21"/>
        <v>0.020545777293300004</v>
      </c>
      <c r="I399" s="13">
        <f t="shared" si="22"/>
        <v>0.00798128550675</v>
      </c>
      <c r="J399" s="13">
        <f t="shared" si="23"/>
        <v>0</v>
      </c>
      <c r="K399" s="13"/>
    </row>
    <row r="400" spans="1:11" ht="12.75">
      <c r="A400" s="11">
        <v>693</v>
      </c>
      <c r="B400">
        <v>0.016027</v>
      </c>
      <c r="C400">
        <v>0.0062251</v>
      </c>
      <c r="E400">
        <v>70.2876</v>
      </c>
      <c r="F400" s="9">
        <f>Data_Entry!F406</f>
        <v>0.017</v>
      </c>
      <c r="G400" s="13">
        <f t="shared" si="20"/>
        <v>0.43754733875999996</v>
      </c>
      <c r="H400" s="13">
        <f t="shared" si="21"/>
        <v>0.0191504892084</v>
      </c>
      <c r="I400" s="13">
        <f t="shared" si="22"/>
        <v>0.0074383047589199995</v>
      </c>
      <c r="J400" s="13">
        <f t="shared" si="23"/>
        <v>0</v>
      </c>
      <c r="K400" s="13"/>
    </row>
    <row r="401" spans="1:11" ht="12.75">
      <c r="A401" s="11">
        <v>694</v>
      </c>
      <c r="B401">
        <v>0.014896</v>
      </c>
      <c r="C401">
        <v>0.005785</v>
      </c>
      <c r="E401">
        <v>70.4764</v>
      </c>
      <c r="F401" s="9">
        <f>Data_Entry!F407</f>
        <v>0.017</v>
      </c>
      <c r="G401" s="13">
        <f t="shared" si="20"/>
        <v>0.407705974</v>
      </c>
      <c r="H401" s="13">
        <f t="shared" si="21"/>
        <v>0.0178468797248</v>
      </c>
      <c r="I401" s="13">
        <f t="shared" si="22"/>
        <v>0.006931001558000001</v>
      </c>
      <c r="J401" s="13">
        <f t="shared" si="23"/>
        <v>0</v>
      </c>
      <c r="K401" s="13"/>
    </row>
    <row r="402" spans="1:11" ht="12.75">
      <c r="A402" s="11">
        <v>695</v>
      </c>
      <c r="B402">
        <v>0.013842</v>
      </c>
      <c r="C402">
        <v>0.0053751</v>
      </c>
      <c r="E402">
        <v>70.6652</v>
      </c>
      <c r="F402" s="9">
        <f>Data_Entry!F408</f>
        <v>0.017</v>
      </c>
      <c r="G402" s="13">
        <f t="shared" si="20"/>
        <v>0.37983251652</v>
      </c>
      <c r="H402" s="13">
        <f t="shared" si="21"/>
        <v>0.0166285108728</v>
      </c>
      <c r="I402" s="13">
        <f t="shared" si="22"/>
        <v>0.00645715278084</v>
      </c>
      <c r="J402" s="13">
        <f t="shared" si="23"/>
        <v>0</v>
      </c>
      <c r="K402" s="13"/>
    </row>
    <row r="403" spans="1:11" ht="12.75">
      <c r="A403" s="11">
        <v>696</v>
      </c>
      <c r="B403">
        <v>0.012862</v>
      </c>
      <c r="C403">
        <v>0.0049941</v>
      </c>
      <c r="E403">
        <v>70.854</v>
      </c>
      <c r="F403" s="9">
        <f>Data_Entry!F409</f>
        <v>0.017</v>
      </c>
      <c r="G403" s="13">
        <f t="shared" si="20"/>
        <v>0.35385196139999997</v>
      </c>
      <c r="H403" s="13">
        <f t="shared" si="21"/>
        <v>0.015492510516</v>
      </c>
      <c r="I403" s="13">
        <f t="shared" si="22"/>
        <v>0.006015483343799999</v>
      </c>
      <c r="J403" s="13">
        <f t="shared" si="23"/>
        <v>0</v>
      </c>
      <c r="K403" s="13"/>
    </row>
    <row r="404" spans="1:11" ht="12.75">
      <c r="A404" s="11">
        <v>697</v>
      </c>
      <c r="B404">
        <v>0.011949</v>
      </c>
      <c r="C404">
        <v>0.0046392</v>
      </c>
      <c r="E404">
        <v>71.0428</v>
      </c>
      <c r="F404" s="9">
        <f>Data_Entry!F410</f>
        <v>0.017</v>
      </c>
      <c r="G404" s="13">
        <f t="shared" si="20"/>
        <v>0.32958175776</v>
      </c>
      <c r="H404" s="13">
        <f t="shared" si="21"/>
        <v>0.014431137092400001</v>
      </c>
      <c r="I404" s="13">
        <f t="shared" si="22"/>
        <v>0.00560288988192</v>
      </c>
      <c r="J404" s="13">
        <f t="shared" si="23"/>
        <v>0</v>
      </c>
      <c r="K404" s="13"/>
    </row>
    <row r="405" spans="1:11" ht="12.75">
      <c r="A405" s="11">
        <v>698</v>
      </c>
      <c r="B405">
        <v>0.0111</v>
      </c>
      <c r="C405">
        <v>0.0043093</v>
      </c>
      <c r="E405">
        <v>71.2315</v>
      </c>
      <c r="F405" s="9">
        <f>Data_Entry!F411</f>
        <v>0.017</v>
      </c>
      <c r="G405" s="13">
        <f t="shared" si="20"/>
        <v>0.30695790295000003</v>
      </c>
      <c r="H405" s="13">
        <f t="shared" si="21"/>
        <v>0.01344138405</v>
      </c>
      <c r="I405" s="13">
        <f t="shared" si="22"/>
        <v>0.00521828435015</v>
      </c>
      <c r="J405" s="13">
        <f t="shared" si="23"/>
        <v>0</v>
      </c>
      <c r="K405" s="13"/>
    </row>
    <row r="406" spans="1:11" ht="12.75">
      <c r="A406" s="11">
        <v>699</v>
      </c>
      <c r="B406">
        <v>0.010311</v>
      </c>
      <c r="C406">
        <v>0.0040028</v>
      </c>
      <c r="E406">
        <v>71.4203</v>
      </c>
      <c r="F406" s="9">
        <f>Data_Entry!F412</f>
        <v>0.017</v>
      </c>
      <c r="G406" s="13">
        <f t="shared" si="20"/>
        <v>0.28588117684</v>
      </c>
      <c r="H406" s="13">
        <f t="shared" si="21"/>
        <v>0.012519050126100002</v>
      </c>
      <c r="I406" s="13">
        <f t="shared" si="22"/>
        <v>0.004859980006280001</v>
      </c>
      <c r="J406" s="13">
        <f t="shared" si="23"/>
        <v>0</v>
      </c>
      <c r="K406" s="13"/>
    </row>
    <row r="407" spans="1:11" ht="12.75">
      <c r="A407" s="11">
        <v>700</v>
      </c>
      <c r="B407">
        <v>0.00957688</v>
      </c>
      <c r="C407">
        <v>0.00371774</v>
      </c>
      <c r="E407">
        <v>71.6091</v>
      </c>
      <c r="F407" s="9">
        <f>Data_Entry!F413</f>
        <v>0.017</v>
      </c>
      <c r="G407" s="13">
        <f t="shared" si="20"/>
        <v>0.266224015434</v>
      </c>
      <c r="H407" s="13">
        <f t="shared" si="21"/>
        <v>0.011658459879336</v>
      </c>
      <c r="I407" s="13">
        <f t="shared" si="22"/>
        <v>0.0045258082623780005</v>
      </c>
      <c r="J407" s="13">
        <f t="shared" si="23"/>
        <v>0</v>
      </c>
      <c r="K407" s="13"/>
    </row>
    <row r="408" spans="1:11" ht="12.75">
      <c r="A408" s="11">
        <v>701</v>
      </c>
      <c r="B408">
        <v>0.008894</v>
      </c>
      <c r="C408">
        <v>0.00345262</v>
      </c>
      <c r="E408">
        <v>71.8831</v>
      </c>
      <c r="F408" s="9">
        <f>Data_Entry!F414</f>
        <v>0</v>
      </c>
      <c r="G408" s="13">
        <f t="shared" si="20"/>
        <v>0.248185028722</v>
      </c>
      <c r="H408" s="13">
        <f t="shared" si="21"/>
        <v>0</v>
      </c>
      <c r="I408" s="13">
        <f t="shared" si="22"/>
        <v>0</v>
      </c>
      <c r="J408" s="13">
        <f t="shared" si="23"/>
        <v>0</v>
      </c>
      <c r="K408" s="13"/>
    </row>
    <row r="409" spans="1:11" ht="12.75">
      <c r="A409" s="11">
        <v>702</v>
      </c>
      <c r="B409">
        <v>0.0082581</v>
      </c>
      <c r="C409">
        <v>0.00320583</v>
      </c>
      <c r="E409">
        <v>72.1571</v>
      </c>
      <c r="F409" s="9">
        <f>Data_Entry!F415</f>
        <v>0</v>
      </c>
      <c r="G409" s="13">
        <f t="shared" si="20"/>
        <v>0.231323395893</v>
      </c>
      <c r="H409" s="13">
        <f t="shared" si="21"/>
        <v>0</v>
      </c>
      <c r="I409" s="13">
        <f t="shared" si="22"/>
        <v>0</v>
      </c>
      <c r="J409" s="13">
        <f t="shared" si="23"/>
        <v>0</v>
      </c>
      <c r="K409" s="13"/>
    </row>
    <row r="410" spans="1:11" ht="12.75">
      <c r="A410" s="11">
        <v>703</v>
      </c>
      <c r="B410">
        <v>0.0076664</v>
      </c>
      <c r="C410">
        <v>0.00297623</v>
      </c>
      <c r="E410">
        <v>72.4311</v>
      </c>
      <c r="F410" s="9">
        <f>Data_Entry!F416</f>
        <v>0</v>
      </c>
      <c r="G410" s="13">
        <f t="shared" si="20"/>
        <v>0.215571612753</v>
      </c>
      <c r="H410" s="13">
        <f t="shared" si="21"/>
        <v>0</v>
      </c>
      <c r="I410" s="13">
        <f t="shared" si="22"/>
        <v>0</v>
      </c>
      <c r="J410" s="13">
        <f t="shared" si="23"/>
        <v>0</v>
      </c>
      <c r="K410" s="13"/>
    </row>
    <row r="411" spans="1:11" ht="12.75">
      <c r="A411" s="11">
        <v>704</v>
      </c>
      <c r="B411">
        <v>0.0071163</v>
      </c>
      <c r="C411">
        <v>0.00276281</v>
      </c>
      <c r="E411">
        <v>72.7051</v>
      </c>
      <c r="F411" s="9">
        <f>Data_Entry!F417</f>
        <v>0</v>
      </c>
      <c r="G411" s="13">
        <f t="shared" si="20"/>
        <v>0.20087037733100002</v>
      </c>
      <c r="H411" s="13">
        <f t="shared" si="21"/>
        <v>0</v>
      </c>
      <c r="I411" s="13">
        <f t="shared" si="22"/>
        <v>0</v>
      </c>
      <c r="J411" s="13">
        <f t="shared" si="23"/>
        <v>0</v>
      </c>
      <c r="K411" s="13"/>
    </row>
    <row r="412" spans="1:11" ht="12.75">
      <c r="A412" s="11">
        <v>705</v>
      </c>
      <c r="B412">
        <v>0.0066052</v>
      </c>
      <c r="C412">
        <v>0.00256456</v>
      </c>
      <c r="E412">
        <v>72.979</v>
      </c>
      <c r="F412" s="9">
        <f>Data_Entry!F418</f>
        <v>0</v>
      </c>
      <c r="G412" s="13">
        <f t="shared" si="20"/>
        <v>0.18715902424</v>
      </c>
      <c r="H412" s="13">
        <f t="shared" si="21"/>
        <v>0</v>
      </c>
      <c r="I412" s="13">
        <f t="shared" si="22"/>
        <v>0</v>
      </c>
      <c r="J412" s="13">
        <f t="shared" si="23"/>
        <v>0</v>
      </c>
      <c r="K412" s="13"/>
    </row>
    <row r="413" spans="1:11" ht="12.75">
      <c r="A413" s="11">
        <v>706</v>
      </c>
      <c r="B413">
        <v>0.0061306</v>
      </c>
      <c r="C413">
        <v>0.00238048</v>
      </c>
      <c r="E413">
        <v>73.253</v>
      </c>
      <c r="F413" s="9">
        <f>Data_Entry!F419</f>
        <v>0</v>
      </c>
      <c r="G413" s="13">
        <f t="shared" si="20"/>
        <v>0.17437730144</v>
      </c>
      <c r="H413" s="13">
        <f t="shared" si="21"/>
        <v>0</v>
      </c>
      <c r="I413" s="13">
        <f t="shared" si="22"/>
        <v>0</v>
      </c>
      <c r="J413" s="13">
        <f t="shared" si="23"/>
        <v>0</v>
      </c>
      <c r="K413" s="13"/>
    </row>
    <row r="414" spans="1:11" ht="12.75">
      <c r="A414" s="11">
        <v>707</v>
      </c>
      <c r="B414">
        <v>0.0056903</v>
      </c>
      <c r="C414">
        <v>0.00220971</v>
      </c>
      <c r="E414">
        <v>73.527</v>
      </c>
      <c r="F414" s="9">
        <f>Data_Entry!F420</f>
        <v>0</v>
      </c>
      <c r="G414" s="13">
        <f t="shared" si="20"/>
        <v>0.16247334717</v>
      </c>
      <c r="H414" s="13">
        <f t="shared" si="21"/>
        <v>0</v>
      </c>
      <c r="I414" s="13">
        <f t="shared" si="22"/>
        <v>0</v>
      </c>
      <c r="J414" s="13">
        <f t="shared" si="23"/>
        <v>0</v>
      </c>
      <c r="K414" s="13"/>
    </row>
    <row r="415" spans="1:11" ht="12.75">
      <c r="A415" s="11">
        <v>708</v>
      </c>
      <c r="B415">
        <v>0.0052819</v>
      </c>
      <c r="C415">
        <v>0.00205132</v>
      </c>
      <c r="E415">
        <v>73.801</v>
      </c>
      <c r="F415" s="9">
        <f>Data_Entry!F421</f>
        <v>0</v>
      </c>
      <c r="G415" s="13">
        <f t="shared" si="20"/>
        <v>0.15138946732000003</v>
      </c>
      <c r="H415" s="13">
        <f t="shared" si="21"/>
        <v>0</v>
      </c>
      <c r="I415" s="13">
        <f t="shared" si="22"/>
        <v>0</v>
      </c>
      <c r="J415" s="13">
        <f t="shared" si="23"/>
        <v>0</v>
      </c>
      <c r="K415" s="13"/>
    </row>
    <row r="416" spans="1:11" ht="12.75">
      <c r="A416" s="11">
        <v>709</v>
      </c>
      <c r="B416">
        <v>0.0049033</v>
      </c>
      <c r="C416">
        <v>0.00190449</v>
      </c>
      <c r="E416">
        <v>74.075</v>
      </c>
      <c r="F416" s="9">
        <f>Data_Entry!F422</f>
        <v>0</v>
      </c>
      <c r="G416" s="13">
        <f t="shared" si="20"/>
        <v>0.14107509675000002</v>
      </c>
      <c r="H416" s="13">
        <f t="shared" si="21"/>
        <v>0</v>
      </c>
      <c r="I416" s="13">
        <f t="shared" si="22"/>
        <v>0</v>
      </c>
      <c r="J416" s="13">
        <f t="shared" si="23"/>
        <v>0</v>
      </c>
      <c r="K416" s="13"/>
    </row>
    <row r="417" spans="1:11" ht="12.75">
      <c r="A417" s="11">
        <v>710</v>
      </c>
      <c r="B417">
        <v>0.00455263</v>
      </c>
      <c r="C417">
        <v>0.00176847</v>
      </c>
      <c r="E417">
        <v>74.349</v>
      </c>
      <c r="F417" s="9">
        <f>Data_Entry!F423</f>
        <v>0</v>
      </c>
      <c r="G417" s="13">
        <f t="shared" si="20"/>
        <v>0.13148397603</v>
      </c>
      <c r="H417" s="13">
        <f t="shared" si="21"/>
        <v>0</v>
      </c>
      <c r="I417" s="13">
        <f t="shared" si="22"/>
        <v>0</v>
      </c>
      <c r="J417" s="13">
        <f t="shared" si="23"/>
        <v>0</v>
      </c>
      <c r="K417" s="13"/>
    </row>
    <row r="418" spans="1:11" ht="12.75">
      <c r="A418" s="11">
        <v>711</v>
      </c>
      <c r="B418">
        <v>0.0042275</v>
      </c>
      <c r="C418">
        <v>0.00164236</v>
      </c>
      <c r="E418">
        <v>73.0745</v>
      </c>
      <c r="F418" s="9">
        <f>Data_Entry!F424</f>
        <v>0</v>
      </c>
      <c r="G418" s="13">
        <f t="shared" si="20"/>
        <v>0.12001463582</v>
      </c>
      <c r="H418" s="13">
        <f t="shared" si="21"/>
        <v>0</v>
      </c>
      <c r="I418" s="13">
        <f t="shared" si="22"/>
        <v>0</v>
      </c>
      <c r="J418" s="13">
        <f t="shared" si="23"/>
        <v>0</v>
      </c>
      <c r="K418" s="13"/>
    </row>
    <row r="419" spans="1:11" ht="12.75">
      <c r="A419" s="11">
        <v>712</v>
      </c>
      <c r="B419">
        <v>0.0039258</v>
      </c>
      <c r="C419">
        <v>0.00152535</v>
      </c>
      <c r="E419">
        <v>71.8</v>
      </c>
      <c r="F419" s="9">
        <f>Data_Entry!F425</f>
        <v>0</v>
      </c>
      <c r="G419" s="13">
        <f t="shared" si="20"/>
        <v>0.10952013</v>
      </c>
      <c r="H419" s="13">
        <f t="shared" si="21"/>
        <v>0</v>
      </c>
      <c r="I419" s="13">
        <f t="shared" si="22"/>
        <v>0</v>
      </c>
      <c r="J419" s="13">
        <f t="shared" si="23"/>
        <v>0</v>
      </c>
      <c r="K419" s="13"/>
    </row>
    <row r="420" spans="1:11" ht="12.75">
      <c r="A420" s="11">
        <v>713</v>
      </c>
      <c r="B420">
        <v>0.0036457</v>
      </c>
      <c r="C420">
        <v>0.00141672</v>
      </c>
      <c r="E420">
        <v>70.5255</v>
      </c>
      <c r="F420" s="9">
        <f>Data_Entry!F426</f>
        <v>0</v>
      </c>
      <c r="G420" s="13">
        <f t="shared" si="20"/>
        <v>0.09991488636</v>
      </c>
      <c r="H420" s="13">
        <f t="shared" si="21"/>
        <v>0</v>
      </c>
      <c r="I420" s="13">
        <f t="shared" si="22"/>
        <v>0</v>
      </c>
      <c r="J420" s="13">
        <f t="shared" si="23"/>
        <v>0</v>
      </c>
      <c r="K420" s="13"/>
    </row>
    <row r="421" spans="1:11" ht="12.75">
      <c r="A421" s="11">
        <v>714</v>
      </c>
      <c r="B421">
        <v>0.0033859</v>
      </c>
      <c r="C421">
        <v>0.00131595</v>
      </c>
      <c r="E421">
        <v>69.251</v>
      </c>
      <c r="F421" s="9">
        <f>Data_Entry!F427</f>
        <v>0</v>
      </c>
      <c r="G421" s="13">
        <f t="shared" si="20"/>
        <v>0.09113085345000001</v>
      </c>
      <c r="H421" s="13">
        <f t="shared" si="21"/>
        <v>0</v>
      </c>
      <c r="I421" s="13">
        <f t="shared" si="22"/>
        <v>0</v>
      </c>
      <c r="J421" s="13">
        <f t="shared" si="23"/>
        <v>0</v>
      </c>
      <c r="K421" s="13"/>
    </row>
    <row r="422" spans="1:11" ht="12.75">
      <c r="A422" s="11">
        <v>715</v>
      </c>
      <c r="B422">
        <v>0.0031447</v>
      </c>
      <c r="C422">
        <v>0.00122239</v>
      </c>
      <c r="E422">
        <v>67.9765</v>
      </c>
      <c r="F422" s="9">
        <f>Data_Entry!F428</f>
        <v>0</v>
      </c>
      <c r="G422" s="13">
        <f t="shared" si="20"/>
        <v>0.08309379383500001</v>
      </c>
      <c r="H422" s="13">
        <f t="shared" si="21"/>
        <v>0</v>
      </c>
      <c r="I422" s="13">
        <f t="shared" si="22"/>
        <v>0</v>
      </c>
      <c r="J422" s="13">
        <f t="shared" si="23"/>
        <v>0</v>
      </c>
      <c r="K422" s="13"/>
    </row>
    <row r="423" spans="1:11" ht="12.75">
      <c r="A423" s="11">
        <v>716</v>
      </c>
      <c r="B423">
        <v>0.0029208</v>
      </c>
      <c r="C423">
        <v>0.00113555</v>
      </c>
      <c r="E423">
        <v>66.702</v>
      </c>
      <c r="F423" s="9">
        <f>Data_Entry!F429</f>
        <v>0</v>
      </c>
      <c r="G423" s="13">
        <f t="shared" si="20"/>
        <v>0.0757434561</v>
      </c>
      <c r="H423" s="13">
        <f t="shared" si="21"/>
        <v>0</v>
      </c>
      <c r="I423" s="13">
        <f t="shared" si="22"/>
        <v>0</v>
      </c>
      <c r="J423" s="13">
        <f t="shared" si="23"/>
        <v>0</v>
      </c>
      <c r="K423" s="13"/>
    </row>
    <row r="424" spans="1:11" ht="12.75">
      <c r="A424" s="11">
        <v>717</v>
      </c>
      <c r="B424">
        <v>0.002713</v>
      </c>
      <c r="C424">
        <v>0.00105494</v>
      </c>
      <c r="E424">
        <v>65.4275</v>
      </c>
      <c r="F424" s="9">
        <f>Data_Entry!F430</f>
        <v>0</v>
      </c>
      <c r="G424" s="13">
        <f t="shared" si="20"/>
        <v>0.06902208685</v>
      </c>
      <c r="H424" s="13">
        <f t="shared" si="21"/>
        <v>0</v>
      </c>
      <c r="I424" s="13">
        <f t="shared" si="22"/>
        <v>0</v>
      </c>
      <c r="J424" s="13">
        <f t="shared" si="23"/>
        <v>0</v>
      </c>
      <c r="K424" s="13"/>
    </row>
    <row r="425" spans="1:11" ht="12.75">
      <c r="A425" s="11">
        <v>718</v>
      </c>
      <c r="B425">
        <v>0.0025202</v>
      </c>
      <c r="C425">
        <v>0.00098014</v>
      </c>
      <c r="E425">
        <v>64.153</v>
      </c>
      <c r="F425" s="9">
        <f>Data_Entry!F431</f>
        <v>0</v>
      </c>
      <c r="G425" s="13">
        <f t="shared" si="20"/>
        <v>0.06287892142000001</v>
      </c>
      <c r="H425" s="13">
        <f t="shared" si="21"/>
        <v>0</v>
      </c>
      <c r="I425" s="13">
        <f t="shared" si="22"/>
        <v>0</v>
      </c>
      <c r="J425" s="13">
        <f t="shared" si="23"/>
        <v>0</v>
      </c>
      <c r="K425" s="13"/>
    </row>
    <row r="426" spans="1:11" ht="12.75">
      <c r="A426" s="11">
        <v>719</v>
      </c>
      <c r="B426">
        <v>0.0023411</v>
      </c>
      <c r="C426">
        <v>0.00091066</v>
      </c>
      <c r="E426">
        <v>62.8785</v>
      </c>
      <c r="F426" s="9">
        <f>Data_Entry!F432</f>
        <v>0</v>
      </c>
      <c r="G426" s="13">
        <f t="shared" si="20"/>
        <v>0.057260934810000004</v>
      </c>
      <c r="H426" s="13">
        <f t="shared" si="21"/>
        <v>0</v>
      </c>
      <c r="I426" s="13">
        <f t="shared" si="22"/>
        <v>0</v>
      </c>
      <c r="J426" s="13">
        <f t="shared" si="23"/>
        <v>0</v>
      </c>
      <c r="K426" s="13"/>
    </row>
    <row r="427" spans="1:11" ht="12.75">
      <c r="A427" s="11">
        <v>720</v>
      </c>
      <c r="B427">
        <v>0.00217496</v>
      </c>
      <c r="C427">
        <v>0.00084619</v>
      </c>
      <c r="E427">
        <v>61.604</v>
      </c>
      <c r="F427" s="9">
        <f>Data_Entry!F433</f>
        <v>0</v>
      </c>
      <c r="G427" s="13">
        <f t="shared" si="20"/>
        <v>0.05212868876</v>
      </c>
      <c r="H427" s="13">
        <f t="shared" si="21"/>
        <v>0</v>
      </c>
      <c r="I427" s="13">
        <f t="shared" si="22"/>
        <v>0</v>
      </c>
      <c r="J427" s="13">
        <f t="shared" si="23"/>
        <v>0</v>
      </c>
      <c r="K427" s="13"/>
    </row>
    <row r="428" spans="1:11" ht="12.75">
      <c r="A428" s="11">
        <v>721</v>
      </c>
      <c r="B428">
        <v>0.0020206</v>
      </c>
      <c r="C428">
        <v>0.00078629</v>
      </c>
      <c r="E428">
        <v>62.4322</v>
      </c>
      <c r="F428" s="9">
        <f>Data_Entry!F434</f>
        <v>0</v>
      </c>
      <c r="G428" s="13">
        <f t="shared" si="20"/>
        <v>0.049089814538</v>
      </c>
      <c r="H428" s="13">
        <f t="shared" si="21"/>
        <v>0</v>
      </c>
      <c r="I428" s="13">
        <f t="shared" si="22"/>
        <v>0</v>
      </c>
      <c r="J428" s="13">
        <f t="shared" si="23"/>
        <v>0</v>
      </c>
      <c r="K428" s="13"/>
    </row>
    <row r="429" spans="1:11" ht="12.75">
      <c r="A429" s="11">
        <v>722</v>
      </c>
      <c r="B429">
        <v>0.0018773</v>
      </c>
      <c r="C429">
        <v>0.00073068</v>
      </c>
      <c r="E429">
        <v>63.2603</v>
      </c>
      <c r="F429" s="9">
        <f>Data_Entry!F435</f>
        <v>0</v>
      </c>
      <c r="G429" s="13">
        <f t="shared" si="20"/>
        <v>0.046223036004000004</v>
      </c>
      <c r="H429" s="13">
        <f t="shared" si="21"/>
        <v>0</v>
      </c>
      <c r="I429" s="13">
        <f t="shared" si="22"/>
        <v>0</v>
      </c>
      <c r="J429" s="13">
        <f t="shared" si="23"/>
        <v>0</v>
      </c>
      <c r="K429" s="13"/>
    </row>
    <row r="430" spans="1:11" ht="12.75">
      <c r="A430" s="11">
        <v>723</v>
      </c>
      <c r="B430">
        <v>0.0017441</v>
      </c>
      <c r="C430">
        <v>0.00067899</v>
      </c>
      <c r="E430">
        <v>64.0885</v>
      </c>
      <c r="F430" s="9">
        <f>Data_Entry!F436</f>
        <v>0</v>
      </c>
      <c r="G430" s="13">
        <f t="shared" si="20"/>
        <v>0.04351545061499999</v>
      </c>
      <c r="H430" s="13">
        <f t="shared" si="21"/>
        <v>0</v>
      </c>
      <c r="I430" s="13">
        <f t="shared" si="22"/>
        <v>0</v>
      </c>
      <c r="J430" s="13">
        <f t="shared" si="23"/>
        <v>0</v>
      </c>
      <c r="K430" s="13"/>
    </row>
    <row r="431" spans="1:11" ht="12.75">
      <c r="A431" s="11">
        <v>724</v>
      </c>
      <c r="B431">
        <v>0.0016205</v>
      </c>
      <c r="C431">
        <v>0.00063101</v>
      </c>
      <c r="E431">
        <v>64.9166</v>
      </c>
      <c r="F431" s="9">
        <f>Data_Entry!F437</f>
        <v>0</v>
      </c>
      <c r="G431" s="13">
        <f t="shared" si="20"/>
        <v>0.040963023766</v>
      </c>
      <c r="H431" s="13">
        <f t="shared" si="21"/>
        <v>0</v>
      </c>
      <c r="I431" s="13">
        <f t="shared" si="22"/>
        <v>0</v>
      </c>
      <c r="J431" s="13">
        <f t="shared" si="23"/>
        <v>0</v>
      </c>
      <c r="K431" s="13"/>
    </row>
    <row r="432" spans="1:11" ht="12.75">
      <c r="A432" s="11">
        <v>725</v>
      </c>
      <c r="B432">
        <v>0.0015057</v>
      </c>
      <c r="C432">
        <v>0.00058644</v>
      </c>
      <c r="E432">
        <v>65.7448</v>
      </c>
      <c r="F432" s="9">
        <f>Data_Entry!F438</f>
        <v>0</v>
      </c>
      <c r="G432" s="13">
        <f t="shared" si="20"/>
        <v>0.038555380512</v>
      </c>
      <c r="H432" s="13">
        <f t="shared" si="21"/>
        <v>0</v>
      </c>
      <c r="I432" s="13">
        <f t="shared" si="22"/>
        <v>0</v>
      </c>
      <c r="J432" s="13">
        <f t="shared" si="23"/>
        <v>0</v>
      </c>
      <c r="K432" s="13"/>
    </row>
    <row r="433" spans="1:11" ht="12.75">
      <c r="A433" s="11">
        <v>726</v>
      </c>
      <c r="B433">
        <v>0.0013992</v>
      </c>
      <c r="C433">
        <v>0.00054511</v>
      </c>
      <c r="E433">
        <v>66.573</v>
      </c>
      <c r="F433" s="9">
        <f>Data_Entry!F439</f>
        <v>0</v>
      </c>
      <c r="G433" s="13">
        <f t="shared" si="20"/>
        <v>0.036289608029999997</v>
      </c>
      <c r="H433" s="13">
        <f t="shared" si="21"/>
        <v>0</v>
      </c>
      <c r="I433" s="13">
        <f t="shared" si="22"/>
        <v>0</v>
      </c>
      <c r="J433" s="13">
        <f t="shared" si="23"/>
        <v>0</v>
      </c>
      <c r="K433" s="13"/>
    </row>
    <row r="434" spans="1:11" ht="12.75">
      <c r="A434" s="11">
        <v>727</v>
      </c>
      <c r="B434">
        <v>0.0013004</v>
      </c>
      <c r="C434">
        <v>0.00050672</v>
      </c>
      <c r="E434">
        <v>67.4011</v>
      </c>
      <c r="F434" s="9">
        <f>Data_Entry!F440</f>
        <v>0</v>
      </c>
      <c r="G434" s="13">
        <f t="shared" si="20"/>
        <v>0.034153485392</v>
      </c>
      <c r="H434" s="13">
        <f t="shared" si="21"/>
        <v>0</v>
      </c>
      <c r="I434" s="13">
        <f t="shared" si="22"/>
        <v>0</v>
      </c>
      <c r="J434" s="13">
        <f t="shared" si="23"/>
        <v>0</v>
      </c>
      <c r="K434" s="13"/>
    </row>
    <row r="435" spans="1:11" ht="12.75">
      <c r="A435" s="11">
        <v>728</v>
      </c>
      <c r="B435">
        <v>0.0012087</v>
      </c>
      <c r="C435">
        <v>0.00047111</v>
      </c>
      <c r="E435">
        <v>68.2293</v>
      </c>
      <c r="F435" s="9">
        <f>Data_Entry!F441</f>
        <v>0</v>
      </c>
      <c r="G435" s="13">
        <f t="shared" si="20"/>
        <v>0.032143505523</v>
      </c>
      <c r="H435" s="13">
        <f t="shared" si="21"/>
        <v>0</v>
      </c>
      <c r="I435" s="13">
        <f t="shared" si="22"/>
        <v>0</v>
      </c>
      <c r="J435" s="13">
        <f t="shared" si="23"/>
        <v>0</v>
      </c>
      <c r="K435" s="13"/>
    </row>
    <row r="436" spans="1:11" ht="12.75">
      <c r="A436" s="11">
        <v>729</v>
      </c>
      <c r="B436">
        <v>0.0011236</v>
      </c>
      <c r="C436">
        <v>0.00043805</v>
      </c>
      <c r="E436">
        <v>69.0574</v>
      </c>
      <c r="F436" s="9">
        <f>Data_Entry!F442</f>
        <v>0</v>
      </c>
      <c r="G436" s="13">
        <f t="shared" si="20"/>
        <v>0.03025059407</v>
      </c>
      <c r="H436" s="13">
        <f t="shared" si="21"/>
        <v>0</v>
      </c>
      <c r="I436" s="13">
        <f t="shared" si="22"/>
        <v>0</v>
      </c>
      <c r="J436" s="13">
        <f t="shared" si="23"/>
        <v>0</v>
      </c>
      <c r="K436" s="13"/>
    </row>
    <row r="437" spans="1:11" ht="12.75">
      <c r="A437" s="11">
        <v>730</v>
      </c>
      <c r="B437">
        <v>0.00104476</v>
      </c>
      <c r="C437">
        <v>0.00040741</v>
      </c>
      <c r="E437">
        <v>69.8856</v>
      </c>
      <c r="F437" s="9">
        <f>Data_Entry!F443</f>
        <v>0</v>
      </c>
      <c r="G437" s="13">
        <f t="shared" si="20"/>
        <v>0.028472092295999996</v>
      </c>
      <c r="H437" s="13">
        <f t="shared" si="21"/>
        <v>0</v>
      </c>
      <c r="I437" s="13">
        <f t="shared" si="22"/>
        <v>0</v>
      </c>
      <c r="J437" s="13">
        <f t="shared" si="23"/>
        <v>0</v>
      </c>
      <c r="K437" s="13"/>
    </row>
    <row r="438" spans="1:11" ht="12.75">
      <c r="A438" s="11">
        <v>731</v>
      </c>
      <c r="B438">
        <v>0.00097156</v>
      </c>
      <c r="C438">
        <v>0.000378962</v>
      </c>
      <c r="E438">
        <v>70.4057</v>
      </c>
      <c r="F438" s="9">
        <f>Data_Entry!F444</f>
        <v>0</v>
      </c>
      <c r="G438" s="13">
        <f t="shared" si="20"/>
        <v>0.0266810848834</v>
      </c>
      <c r="H438" s="13">
        <f t="shared" si="21"/>
        <v>0</v>
      </c>
      <c r="I438" s="13">
        <f t="shared" si="22"/>
        <v>0</v>
      </c>
      <c r="J438" s="13">
        <f t="shared" si="23"/>
        <v>0</v>
      </c>
      <c r="K438" s="13"/>
    </row>
    <row r="439" spans="1:11" ht="12.75">
      <c r="A439" s="11">
        <v>732</v>
      </c>
      <c r="B439">
        <v>0.0009036</v>
      </c>
      <c r="C439">
        <v>0.000352543</v>
      </c>
      <c r="E439">
        <v>70.9259</v>
      </c>
      <c r="F439" s="9">
        <f>Data_Entry!F445</f>
        <v>0</v>
      </c>
      <c r="G439" s="13">
        <f t="shared" si="20"/>
        <v>0.025004429563699998</v>
      </c>
      <c r="H439" s="13">
        <f t="shared" si="21"/>
        <v>0</v>
      </c>
      <c r="I439" s="13">
        <f t="shared" si="22"/>
        <v>0</v>
      </c>
      <c r="J439" s="13">
        <f t="shared" si="23"/>
        <v>0</v>
      </c>
      <c r="K439" s="13"/>
    </row>
    <row r="440" spans="1:11" ht="12.75">
      <c r="A440" s="11">
        <v>733</v>
      </c>
      <c r="B440">
        <v>0.00084048</v>
      </c>
      <c r="C440">
        <v>0.000328001</v>
      </c>
      <c r="E440">
        <v>71.446</v>
      </c>
      <c r="F440" s="9">
        <f>Data_Entry!F446</f>
        <v>0</v>
      </c>
      <c r="G440" s="13">
        <f t="shared" si="20"/>
        <v>0.023434359446</v>
      </c>
      <c r="H440" s="13">
        <f t="shared" si="21"/>
        <v>0</v>
      </c>
      <c r="I440" s="13">
        <f t="shared" si="22"/>
        <v>0</v>
      </c>
      <c r="J440" s="13">
        <f t="shared" si="23"/>
        <v>0</v>
      </c>
      <c r="K440" s="13"/>
    </row>
    <row r="441" spans="1:11" ht="12.75">
      <c r="A441" s="11">
        <v>734</v>
      </c>
      <c r="B441">
        <v>0.00078187</v>
      </c>
      <c r="C441">
        <v>0.000305208</v>
      </c>
      <c r="E441">
        <v>71.9662</v>
      </c>
      <c r="F441" s="9">
        <f>Data_Entry!F447</f>
        <v>0</v>
      </c>
      <c r="G441" s="13">
        <f t="shared" si="20"/>
        <v>0.021964659969600002</v>
      </c>
      <c r="H441" s="13">
        <f t="shared" si="21"/>
        <v>0</v>
      </c>
      <c r="I441" s="13">
        <f t="shared" si="22"/>
        <v>0</v>
      </c>
      <c r="J441" s="13">
        <f t="shared" si="23"/>
        <v>0</v>
      </c>
      <c r="K441" s="13"/>
    </row>
    <row r="442" spans="1:11" ht="12.75">
      <c r="A442" s="11">
        <v>735</v>
      </c>
      <c r="B442">
        <v>0.00072745</v>
      </c>
      <c r="C442">
        <v>0.000284041</v>
      </c>
      <c r="E442">
        <v>72.4863</v>
      </c>
      <c r="F442" s="9">
        <f>Data_Entry!F448</f>
        <v>0</v>
      </c>
      <c r="G442" s="13">
        <f t="shared" si="20"/>
        <v>0.020589081138300002</v>
      </c>
      <c r="H442" s="13">
        <f t="shared" si="21"/>
        <v>0</v>
      </c>
      <c r="I442" s="13">
        <f t="shared" si="22"/>
        <v>0</v>
      </c>
      <c r="J442" s="13">
        <f t="shared" si="23"/>
        <v>0</v>
      </c>
      <c r="K442" s="13"/>
    </row>
    <row r="443" spans="1:11" ht="12.75">
      <c r="A443" s="11">
        <v>736</v>
      </c>
      <c r="B443">
        <v>0.0006769</v>
      </c>
      <c r="C443">
        <v>0.000264375</v>
      </c>
      <c r="E443">
        <v>73.0064</v>
      </c>
      <c r="F443" s="9">
        <f>Data_Entry!F449</f>
        <v>0</v>
      </c>
      <c r="G443" s="13">
        <f t="shared" si="20"/>
        <v>0.019301067</v>
      </c>
      <c r="H443" s="13">
        <f t="shared" si="21"/>
        <v>0</v>
      </c>
      <c r="I443" s="13">
        <f t="shared" si="22"/>
        <v>0</v>
      </c>
      <c r="J443" s="13">
        <f t="shared" si="23"/>
        <v>0</v>
      </c>
      <c r="K443" s="13"/>
    </row>
    <row r="444" spans="1:11" ht="12.75">
      <c r="A444" s="11">
        <v>737</v>
      </c>
      <c r="B444">
        <v>0.00062996</v>
      </c>
      <c r="C444">
        <v>0.000246109</v>
      </c>
      <c r="E444">
        <v>73.5266</v>
      </c>
      <c r="F444" s="9">
        <f>Data_Entry!F450</f>
        <v>0</v>
      </c>
      <c r="G444" s="13">
        <f t="shared" si="20"/>
        <v>0.018095557999400002</v>
      </c>
      <c r="H444" s="13">
        <f t="shared" si="21"/>
        <v>0</v>
      </c>
      <c r="I444" s="13">
        <f t="shared" si="22"/>
        <v>0</v>
      </c>
      <c r="J444" s="13">
        <f t="shared" si="23"/>
        <v>0</v>
      </c>
      <c r="K444" s="13"/>
    </row>
    <row r="445" spans="1:11" ht="12.75">
      <c r="A445" s="11">
        <v>738</v>
      </c>
      <c r="B445">
        <v>0.00058637</v>
      </c>
      <c r="C445">
        <v>0.000229143</v>
      </c>
      <c r="E445">
        <v>74.0467</v>
      </c>
      <c r="F445" s="9">
        <f>Data_Entry!F451</f>
        <v>0</v>
      </c>
      <c r="G445" s="13">
        <f t="shared" si="20"/>
        <v>0.0169672829781</v>
      </c>
      <c r="H445" s="13">
        <f t="shared" si="21"/>
        <v>0</v>
      </c>
      <c r="I445" s="13">
        <f t="shared" si="22"/>
        <v>0</v>
      </c>
      <c r="J445" s="13">
        <f t="shared" si="23"/>
        <v>0</v>
      </c>
      <c r="K445" s="13"/>
    </row>
    <row r="446" spans="1:11" ht="12.75">
      <c r="A446" s="11">
        <v>739</v>
      </c>
      <c r="B446">
        <v>0.00054587</v>
      </c>
      <c r="C446">
        <v>0.000213376</v>
      </c>
      <c r="E446">
        <v>74.5669</v>
      </c>
      <c r="F446" s="9">
        <f>Data_Entry!F452</f>
        <v>0</v>
      </c>
      <c r="G446" s="13">
        <f t="shared" si="20"/>
        <v>0.015910786854400002</v>
      </c>
      <c r="H446" s="13">
        <f t="shared" si="21"/>
        <v>0</v>
      </c>
      <c r="I446" s="13">
        <f t="shared" si="22"/>
        <v>0</v>
      </c>
      <c r="J446" s="13">
        <f t="shared" si="23"/>
        <v>0</v>
      </c>
      <c r="K446" s="13"/>
    </row>
    <row r="447" spans="1:11" ht="12.75">
      <c r="A447" s="11">
        <v>740</v>
      </c>
      <c r="B447">
        <v>0.000508258</v>
      </c>
      <c r="C447">
        <v>0.00019873</v>
      </c>
      <c r="E447">
        <v>75.087</v>
      </c>
      <c r="F447" s="9">
        <f>Data_Entry!F453</f>
        <v>0</v>
      </c>
      <c r="G447" s="13">
        <f t="shared" si="20"/>
        <v>0.01492203951</v>
      </c>
      <c r="H447" s="13">
        <f t="shared" si="21"/>
        <v>0</v>
      </c>
      <c r="I447" s="13">
        <f t="shared" si="22"/>
        <v>0</v>
      </c>
      <c r="J447" s="13">
        <f t="shared" si="23"/>
        <v>0</v>
      </c>
      <c r="K447" s="13"/>
    </row>
    <row r="448" spans="1:11" ht="12.75">
      <c r="A448" s="11">
        <v>741</v>
      </c>
      <c r="B448">
        <v>0.0004733</v>
      </c>
      <c r="C448">
        <v>0.000185115</v>
      </c>
      <c r="E448">
        <v>73.9376</v>
      </c>
      <c r="F448" s="9">
        <f>Data_Entry!F454</f>
        <v>0</v>
      </c>
      <c r="G448" s="13">
        <f t="shared" si="20"/>
        <v>0.013686958824</v>
      </c>
      <c r="H448" s="13">
        <f t="shared" si="21"/>
        <v>0</v>
      </c>
      <c r="I448" s="13">
        <f t="shared" si="22"/>
        <v>0</v>
      </c>
      <c r="J448" s="13">
        <f t="shared" si="23"/>
        <v>0</v>
      </c>
      <c r="K448" s="13"/>
    </row>
    <row r="449" spans="1:11" ht="12.75">
      <c r="A449" s="11">
        <v>742</v>
      </c>
      <c r="B449">
        <v>0.0004408</v>
      </c>
      <c r="C449">
        <v>0.000172454</v>
      </c>
      <c r="E449">
        <v>72.7881</v>
      </c>
      <c r="F449" s="9">
        <f>Data_Entry!F455</f>
        <v>0</v>
      </c>
      <c r="G449" s="13">
        <f t="shared" si="20"/>
        <v>0.0125525989974</v>
      </c>
      <c r="H449" s="13">
        <f t="shared" si="21"/>
        <v>0</v>
      </c>
      <c r="I449" s="13">
        <f t="shared" si="22"/>
        <v>0</v>
      </c>
      <c r="J449" s="13">
        <f t="shared" si="23"/>
        <v>0</v>
      </c>
      <c r="K449" s="13"/>
    </row>
    <row r="450" spans="1:11" ht="12.75">
      <c r="A450" s="11">
        <v>743</v>
      </c>
      <c r="B450">
        <v>0.00041058</v>
      </c>
      <c r="C450">
        <v>0.000160678</v>
      </c>
      <c r="E450">
        <v>71.6387</v>
      </c>
      <c r="F450" s="9">
        <f>Data_Entry!F456</f>
        <v>0</v>
      </c>
      <c r="G450" s="13">
        <f t="shared" si="20"/>
        <v>0.0115107630386</v>
      </c>
      <c r="H450" s="13">
        <f t="shared" si="21"/>
        <v>0</v>
      </c>
      <c r="I450" s="13">
        <f t="shared" si="22"/>
        <v>0</v>
      </c>
      <c r="J450" s="13">
        <f t="shared" si="23"/>
        <v>0</v>
      </c>
      <c r="K450" s="13"/>
    </row>
    <row r="451" spans="1:11" ht="12.75">
      <c r="A451" s="11">
        <v>744</v>
      </c>
      <c r="B451">
        <v>0.00038249</v>
      </c>
      <c r="C451">
        <v>0.00014973</v>
      </c>
      <c r="E451">
        <v>70.4893</v>
      </c>
      <c r="F451" s="9">
        <f>Data_Entry!F457</f>
        <v>0</v>
      </c>
      <c r="G451" s="13">
        <f aca="true" t="shared" si="24" ref="G451:G514">C451*E451</f>
        <v>0.010554362889</v>
      </c>
      <c r="H451" s="13">
        <f aca="true" t="shared" si="25" ref="H451:H514">E451*F451*B451</f>
        <v>0</v>
      </c>
      <c r="I451" s="13">
        <f aca="true" t="shared" si="26" ref="I451:I514">E451*F451*C451</f>
        <v>0</v>
      </c>
      <c r="J451" s="13">
        <f aca="true" t="shared" si="27" ref="J451:J514">E451*F451*D451</f>
        <v>0</v>
      </c>
      <c r="K451" s="13"/>
    </row>
    <row r="452" spans="1:11" ht="12.75">
      <c r="A452" s="11">
        <v>745</v>
      </c>
      <c r="B452">
        <v>0.00035638</v>
      </c>
      <c r="C452">
        <v>0.00013955</v>
      </c>
      <c r="E452">
        <v>69.3398</v>
      </c>
      <c r="F452" s="9">
        <f>Data_Entry!F458</f>
        <v>0</v>
      </c>
      <c r="G452" s="13">
        <f t="shared" si="24"/>
        <v>0.00967636909</v>
      </c>
      <c r="H452" s="13">
        <f t="shared" si="25"/>
        <v>0</v>
      </c>
      <c r="I452" s="13">
        <f t="shared" si="26"/>
        <v>0</v>
      </c>
      <c r="J452" s="13">
        <f t="shared" si="27"/>
        <v>0</v>
      </c>
      <c r="K452" s="13"/>
    </row>
    <row r="453" spans="1:11" ht="12.75">
      <c r="A453" s="11">
        <v>746</v>
      </c>
      <c r="B453">
        <v>0.00033211</v>
      </c>
      <c r="C453">
        <v>0.000130086</v>
      </c>
      <c r="E453">
        <v>68.1904</v>
      </c>
      <c r="F453" s="9">
        <f>Data_Entry!F459</f>
        <v>0</v>
      </c>
      <c r="G453" s="13">
        <f t="shared" si="24"/>
        <v>0.008870616374399998</v>
      </c>
      <c r="H453" s="13">
        <f t="shared" si="25"/>
        <v>0</v>
      </c>
      <c r="I453" s="13">
        <f t="shared" si="26"/>
        <v>0</v>
      </c>
      <c r="J453" s="13">
        <f t="shared" si="27"/>
        <v>0</v>
      </c>
      <c r="K453" s="13"/>
    </row>
    <row r="454" spans="1:11" ht="12.75">
      <c r="A454" s="11">
        <v>747</v>
      </c>
      <c r="B454">
        <v>0.00030955</v>
      </c>
      <c r="C454">
        <v>0.00012129</v>
      </c>
      <c r="E454">
        <v>67.041</v>
      </c>
      <c r="F454" s="9">
        <f>Data_Entry!F460</f>
        <v>0</v>
      </c>
      <c r="G454" s="13">
        <f t="shared" si="24"/>
        <v>0.00813140289</v>
      </c>
      <c r="H454" s="13">
        <f t="shared" si="25"/>
        <v>0</v>
      </c>
      <c r="I454" s="13">
        <f t="shared" si="26"/>
        <v>0</v>
      </c>
      <c r="J454" s="13">
        <f t="shared" si="27"/>
        <v>0</v>
      </c>
      <c r="K454" s="13"/>
    </row>
    <row r="455" spans="1:11" ht="12.75">
      <c r="A455" s="11">
        <v>748</v>
      </c>
      <c r="B455">
        <v>0.00028858</v>
      </c>
      <c r="C455">
        <v>0.000113106</v>
      </c>
      <c r="E455">
        <v>65.8916</v>
      </c>
      <c r="F455" s="9">
        <f>Data_Entry!F461</f>
        <v>0</v>
      </c>
      <c r="G455" s="13">
        <f t="shared" si="24"/>
        <v>0.0074527353095999995</v>
      </c>
      <c r="H455" s="13">
        <f t="shared" si="25"/>
        <v>0</v>
      </c>
      <c r="I455" s="13">
        <f t="shared" si="26"/>
        <v>0</v>
      </c>
      <c r="J455" s="13">
        <f t="shared" si="27"/>
        <v>0</v>
      </c>
      <c r="K455" s="13"/>
    </row>
    <row r="456" spans="1:11" ht="12.75">
      <c r="A456" s="11">
        <v>749</v>
      </c>
      <c r="B456">
        <v>0.00026909</v>
      </c>
      <c r="C456">
        <v>0.000105501</v>
      </c>
      <c r="E456">
        <v>64.7421</v>
      </c>
      <c r="F456" s="9">
        <f>Data_Entry!F462</f>
        <v>0</v>
      </c>
      <c r="G456" s="13">
        <f t="shared" si="24"/>
        <v>0.0068303562921</v>
      </c>
      <c r="H456" s="13">
        <f t="shared" si="25"/>
        <v>0</v>
      </c>
      <c r="I456" s="13">
        <f t="shared" si="26"/>
        <v>0</v>
      </c>
      <c r="J456" s="13">
        <f t="shared" si="27"/>
        <v>0</v>
      </c>
      <c r="K456" s="13"/>
    </row>
    <row r="457" spans="1:11" ht="12.75">
      <c r="A457" s="11">
        <v>750</v>
      </c>
      <c r="B457">
        <v>0.000250969</v>
      </c>
      <c r="C457">
        <v>9.8428E-05</v>
      </c>
      <c r="E457">
        <v>63.5927</v>
      </c>
      <c r="F457" s="9">
        <f>Data_Entry!F463</f>
        <v>0</v>
      </c>
      <c r="G457" s="13">
        <f t="shared" si="24"/>
        <v>0.0062593022756</v>
      </c>
      <c r="H457" s="13">
        <f t="shared" si="25"/>
        <v>0</v>
      </c>
      <c r="I457" s="13">
        <f t="shared" si="26"/>
        <v>0</v>
      </c>
      <c r="J457" s="13">
        <f t="shared" si="27"/>
        <v>0</v>
      </c>
      <c r="K457" s="13"/>
    </row>
    <row r="458" spans="1:11" ht="12.75">
      <c r="A458" s="11">
        <v>751</v>
      </c>
      <c r="B458">
        <v>0.00023413</v>
      </c>
      <c r="C458">
        <v>9.1853E-05</v>
      </c>
      <c r="E458">
        <v>61.8752</v>
      </c>
      <c r="F458" s="9">
        <f>Data_Entry!F464</f>
        <v>0</v>
      </c>
      <c r="G458" s="13">
        <f t="shared" si="24"/>
        <v>0.0056834227456</v>
      </c>
      <c r="H458" s="13">
        <f t="shared" si="25"/>
        <v>0</v>
      </c>
      <c r="I458" s="13">
        <f t="shared" si="26"/>
        <v>0</v>
      </c>
      <c r="J458" s="13">
        <f t="shared" si="27"/>
        <v>0</v>
      </c>
      <c r="K458" s="13"/>
    </row>
    <row r="459" spans="1:11" ht="12.75">
      <c r="A459" s="11">
        <v>752</v>
      </c>
      <c r="B459">
        <v>0.00021847</v>
      </c>
      <c r="C459">
        <v>8.5738E-05</v>
      </c>
      <c r="E459">
        <v>60.1578</v>
      </c>
      <c r="F459" s="9">
        <f>Data_Entry!F465</f>
        <v>0</v>
      </c>
      <c r="G459" s="13">
        <f t="shared" si="24"/>
        <v>0.0051578094564000004</v>
      </c>
      <c r="H459" s="13">
        <f t="shared" si="25"/>
        <v>0</v>
      </c>
      <c r="I459" s="13">
        <f t="shared" si="26"/>
        <v>0</v>
      </c>
      <c r="J459" s="13">
        <f t="shared" si="27"/>
        <v>0</v>
      </c>
      <c r="K459" s="13"/>
    </row>
    <row r="460" spans="1:11" ht="12.75">
      <c r="A460" s="11">
        <v>753</v>
      </c>
      <c r="B460">
        <v>0.00020391</v>
      </c>
      <c r="C460">
        <v>8.0048E-05</v>
      </c>
      <c r="E460">
        <v>58.4403</v>
      </c>
      <c r="F460" s="9">
        <f>Data_Entry!F466</f>
        <v>0</v>
      </c>
      <c r="G460" s="13">
        <f t="shared" si="24"/>
        <v>0.0046780291344</v>
      </c>
      <c r="H460" s="13">
        <f t="shared" si="25"/>
        <v>0</v>
      </c>
      <c r="I460" s="13">
        <f t="shared" si="26"/>
        <v>0</v>
      </c>
      <c r="J460" s="13">
        <f t="shared" si="27"/>
        <v>0</v>
      </c>
      <c r="K460" s="13"/>
    </row>
    <row r="461" spans="1:11" ht="12.75">
      <c r="A461" s="11">
        <v>754</v>
      </c>
      <c r="B461">
        <v>0.00019035</v>
      </c>
      <c r="C461">
        <v>7.4751E-05</v>
      </c>
      <c r="E461">
        <v>56.7229</v>
      </c>
      <c r="F461" s="9">
        <f>Data_Entry!F467</f>
        <v>0</v>
      </c>
      <c r="G461" s="13">
        <f t="shared" si="24"/>
        <v>0.0042400934979</v>
      </c>
      <c r="H461" s="13">
        <f t="shared" si="25"/>
        <v>0</v>
      </c>
      <c r="I461" s="13">
        <f t="shared" si="26"/>
        <v>0</v>
      </c>
      <c r="J461" s="13">
        <f t="shared" si="27"/>
        <v>0</v>
      </c>
      <c r="K461" s="13"/>
    </row>
    <row r="462" spans="1:11" ht="12.75">
      <c r="A462" s="11">
        <v>755</v>
      </c>
      <c r="B462">
        <v>0.00017773</v>
      </c>
      <c r="C462">
        <v>6.9819E-05</v>
      </c>
      <c r="E462">
        <v>55.0054</v>
      </c>
      <c r="F462" s="9">
        <f>Data_Entry!F468</f>
        <v>0</v>
      </c>
      <c r="G462" s="13">
        <f t="shared" si="24"/>
        <v>0.0038404220226000004</v>
      </c>
      <c r="H462" s="13">
        <f t="shared" si="25"/>
        <v>0</v>
      </c>
      <c r="I462" s="13">
        <f t="shared" si="26"/>
        <v>0</v>
      </c>
      <c r="J462" s="13">
        <f t="shared" si="27"/>
        <v>0</v>
      </c>
      <c r="K462" s="13"/>
    </row>
    <row r="463" spans="1:11" ht="12.75">
      <c r="A463" s="11">
        <v>756</v>
      </c>
      <c r="B463">
        <v>0.00016597</v>
      </c>
      <c r="C463">
        <v>6.5222E-05</v>
      </c>
      <c r="E463">
        <v>53.288</v>
      </c>
      <c r="F463" s="9">
        <f>Data_Entry!F469</f>
        <v>0</v>
      </c>
      <c r="G463" s="13">
        <f t="shared" si="24"/>
        <v>0.0034755499360000002</v>
      </c>
      <c r="H463" s="13">
        <f t="shared" si="25"/>
        <v>0</v>
      </c>
      <c r="I463" s="13">
        <f t="shared" si="26"/>
        <v>0</v>
      </c>
      <c r="J463" s="13">
        <f t="shared" si="27"/>
        <v>0</v>
      </c>
      <c r="K463" s="13"/>
    </row>
    <row r="464" spans="1:11" ht="12.75">
      <c r="A464" s="11">
        <v>757</v>
      </c>
      <c r="B464">
        <v>0.00015502</v>
      </c>
      <c r="C464">
        <v>6.0939E-05</v>
      </c>
      <c r="E464">
        <v>51.5705</v>
      </c>
      <c r="F464" s="9">
        <f>Data_Entry!F470</f>
        <v>0</v>
      </c>
      <c r="G464" s="13">
        <f t="shared" si="24"/>
        <v>0.0031426546995000004</v>
      </c>
      <c r="H464" s="13">
        <f t="shared" si="25"/>
        <v>0</v>
      </c>
      <c r="I464" s="13">
        <f t="shared" si="26"/>
        <v>0</v>
      </c>
      <c r="J464" s="13">
        <f t="shared" si="27"/>
        <v>0</v>
      </c>
      <c r="K464" s="13"/>
    </row>
    <row r="465" spans="1:11" ht="12.75">
      <c r="A465" s="11">
        <v>758</v>
      </c>
      <c r="B465">
        <v>0.0001448</v>
      </c>
      <c r="C465">
        <v>5.6942E-05</v>
      </c>
      <c r="E465">
        <v>49.8531</v>
      </c>
      <c r="F465" s="9">
        <f>Data_Entry!F471</f>
        <v>0</v>
      </c>
      <c r="G465" s="13">
        <f t="shared" si="24"/>
        <v>0.0028387352202</v>
      </c>
      <c r="H465" s="13">
        <f t="shared" si="25"/>
        <v>0</v>
      </c>
      <c r="I465" s="13">
        <f t="shared" si="26"/>
        <v>0</v>
      </c>
      <c r="J465" s="13">
        <f t="shared" si="27"/>
        <v>0</v>
      </c>
      <c r="K465" s="13"/>
    </row>
    <row r="466" spans="1:11" ht="12.75">
      <c r="A466" s="11">
        <v>759</v>
      </c>
      <c r="B466">
        <v>0.00013528</v>
      </c>
      <c r="C466">
        <v>5.3217E-05</v>
      </c>
      <c r="E466">
        <v>48.1356</v>
      </c>
      <c r="F466" s="9">
        <f>Data_Entry!F472</f>
        <v>0</v>
      </c>
      <c r="G466" s="13">
        <f t="shared" si="24"/>
        <v>0.0025616322252</v>
      </c>
      <c r="H466" s="13">
        <f t="shared" si="25"/>
        <v>0</v>
      </c>
      <c r="I466" s="13">
        <f t="shared" si="26"/>
        <v>0</v>
      </c>
      <c r="J466" s="13">
        <f t="shared" si="27"/>
        <v>0</v>
      </c>
      <c r="K466" s="13"/>
    </row>
    <row r="467" spans="1:11" ht="12.75">
      <c r="A467" s="11">
        <v>760</v>
      </c>
      <c r="B467">
        <v>0.00012639</v>
      </c>
      <c r="C467">
        <v>4.9737E-05</v>
      </c>
      <c r="E467">
        <v>46.4182</v>
      </c>
      <c r="F467" s="9">
        <f>Data_Entry!F473</f>
        <v>0</v>
      </c>
      <c r="G467" s="13">
        <f t="shared" si="24"/>
        <v>0.0023087020134</v>
      </c>
      <c r="H467" s="13">
        <f t="shared" si="25"/>
        <v>0</v>
      </c>
      <c r="I467" s="13">
        <f t="shared" si="26"/>
        <v>0</v>
      </c>
      <c r="J467" s="13">
        <f t="shared" si="27"/>
        <v>0</v>
      </c>
      <c r="K467" s="13"/>
    </row>
    <row r="468" spans="1:11" ht="12.75">
      <c r="A468" s="11">
        <v>761</v>
      </c>
      <c r="B468">
        <v>0.0001181</v>
      </c>
      <c r="C468">
        <v>4.6491E-05</v>
      </c>
      <c r="E468">
        <v>48.4569</v>
      </c>
      <c r="F468" s="9">
        <f>Data_Entry!F474</f>
        <v>0</v>
      </c>
      <c r="G468" s="13">
        <f t="shared" si="24"/>
        <v>0.0022528097379</v>
      </c>
      <c r="H468" s="13">
        <f t="shared" si="25"/>
        <v>0</v>
      </c>
      <c r="I468" s="13">
        <f t="shared" si="26"/>
        <v>0</v>
      </c>
      <c r="J468" s="13">
        <f t="shared" si="27"/>
        <v>0</v>
      </c>
      <c r="K468" s="13"/>
    </row>
    <row r="469" spans="1:11" ht="12.75">
      <c r="A469" s="11">
        <v>762</v>
      </c>
      <c r="B469">
        <v>0.00011037</v>
      </c>
      <c r="C469">
        <v>4.3464E-05</v>
      </c>
      <c r="E469">
        <v>50.4956</v>
      </c>
      <c r="F469" s="9">
        <f>Data_Entry!F475</f>
        <v>0</v>
      </c>
      <c r="G469" s="13">
        <f t="shared" si="24"/>
        <v>0.0021947407584</v>
      </c>
      <c r="H469" s="13">
        <f t="shared" si="25"/>
        <v>0</v>
      </c>
      <c r="I469" s="13">
        <f t="shared" si="26"/>
        <v>0</v>
      </c>
      <c r="J469" s="13">
        <f t="shared" si="27"/>
        <v>0</v>
      </c>
      <c r="K469" s="13"/>
    </row>
    <row r="470" spans="1:11" ht="12.75">
      <c r="A470" s="11">
        <v>763</v>
      </c>
      <c r="B470">
        <v>0.00010315</v>
      </c>
      <c r="C470">
        <v>4.0635E-05</v>
      </c>
      <c r="E470">
        <v>52.5344</v>
      </c>
      <c r="F470" s="9">
        <f>Data_Entry!F476</f>
        <v>0</v>
      </c>
      <c r="G470" s="13">
        <f t="shared" si="24"/>
        <v>0.002134735344</v>
      </c>
      <c r="H470" s="13">
        <f t="shared" si="25"/>
        <v>0</v>
      </c>
      <c r="I470" s="13">
        <f t="shared" si="26"/>
        <v>0</v>
      </c>
      <c r="J470" s="13">
        <f t="shared" si="27"/>
        <v>0</v>
      </c>
      <c r="K470" s="13"/>
    </row>
    <row r="471" spans="1:11" ht="12.75">
      <c r="A471" s="11">
        <v>764</v>
      </c>
      <c r="B471">
        <v>9.6427E-05</v>
      </c>
      <c r="C471">
        <v>3.8E-05</v>
      </c>
      <c r="E471">
        <v>54.5731</v>
      </c>
      <c r="F471" s="9">
        <f>Data_Entry!F477</f>
        <v>0</v>
      </c>
      <c r="G471" s="13">
        <f t="shared" si="24"/>
        <v>0.0020737778</v>
      </c>
      <c r="H471" s="13">
        <f t="shared" si="25"/>
        <v>0</v>
      </c>
      <c r="I471" s="13">
        <f t="shared" si="26"/>
        <v>0</v>
      </c>
      <c r="J471" s="13">
        <f t="shared" si="27"/>
        <v>0</v>
      </c>
      <c r="K471" s="13"/>
    </row>
    <row r="472" spans="1:11" ht="12.75">
      <c r="A472" s="11">
        <v>765</v>
      </c>
      <c r="B472">
        <v>9.0151E-05</v>
      </c>
      <c r="C472">
        <v>3.55405E-05</v>
      </c>
      <c r="E472">
        <v>56.6118</v>
      </c>
      <c r="F472" s="9">
        <f>Data_Entry!F478</f>
        <v>0</v>
      </c>
      <c r="G472" s="13">
        <f t="shared" si="24"/>
        <v>0.0020120116779</v>
      </c>
      <c r="H472" s="13">
        <f t="shared" si="25"/>
        <v>0</v>
      </c>
      <c r="I472" s="13">
        <f t="shared" si="26"/>
        <v>0</v>
      </c>
      <c r="J472" s="13">
        <f t="shared" si="27"/>
        <v>0</v>
      </c>
      <c r="K472" s="13"/>
    </row>
    <row r="473" spans="1:11" ht="12.75">
      <c r="A473" s="11">
        <v>766</v>
      </c>
      <c r="B473">
        <v>8.4294E-05</v>
      </c>
      <c r="C473">
        <v>3.32448E-05</v>
      </c>
      <c r="E473">
        <v>58.6505</v>
      </c>
      <c r="F473" s="9">
        <f>Data_Entry!F479</f>
        <v>0</v>
      </c>
      <c r="G473" s="13">
        <f t="shared" si="24"/>
        <v>0.0019498241424</v>
      </c>
      <c r="H473" s="13">
        <f t="shared" si="25"/>
        <v>0</v>
      </c>
      <c r="I473" s="13">
        <f t="shared" si="26"/>
        <v>0</v>
      </c>
      <c r="J473" s="13">
        <f t="shared" si="27"/>
        <v>0</v>
      </c>
      <c r="K473" s="13"/>
    </row>
    <row r="474" spans="1:11" ht="12.75">
      <c r="A474" s="11">
        <v>767</v>
      </c>
      <c r="B474">
        <v>7.883E-05</v>
      </c>
      <c r="C474">
        <v>3.11006E-05</v>
      </c>
      <c r="E474">
        <v>60.6892</v>
      </c>
      <c r="F474" s="9">
        <f>Data_Entry!F480</f>
        <v>0</v>
      </c>
      <c r="G474" s="13">
        <f t="shared" si="24"/>
        <v>0.00188747053352</v>
      </c>
      <c r="H474" s="13">
        <f t="shared" si="25"/>
        <v>0</v>
      </c>
      <c r="I474" s="13">
        <f t="shared" si="26"/>
        <v>0</v>
      </c>
      <c r="J474" s="13">
        <f t="shared" si="27"/>
        <v>0</v>
      </c>
      <c r="K474" s="13"/>
    </row>
    <row r="475" spans="1:11" ht="12.75">
      <c r="A475" s="11">
        <v>768</v>
      </c>
      <c r="B475">
        <v>7.3729E-05</v>
      </c>
      <c r="C475">
        <v>2.9099E-05</v>
      </c>
      <c r="E475">
        <v>62.728</v>
      </c>
      <c r="F475" s="9">
        <f>Data_Entry!F481</f>
        <v>0</v>
      </c>
      <c r="G475" s="13">
        <f t="shared" si="24"/>
        <v>0.001825322072</v>
      </c>
      <c r="H475" s="13">
        <f t="shared" si="25"/>
        <v>0</v>
      </c>
      <c r="I475" s="13">
        <f t="shared" si="26"/>
        <v>0</v>
      </c>
      <c r="J475" s="13">
        <f t="shared" si="27"/>
        <v>0</v>
      </c>
      <c r="K475" s="13"/>
    </row>
    <row r="476" spans="1:11" ht="12.75">
      <c r="A476" s="11">
        <v>769</v>
      </c>
      <c r="B476">
        <v>6.8969E-05</v>
      </c>
      <c r="C476">
        <v>2.72307E-05</v>
      </c>
      <c r="E476">
        <v>64.7667</v>
      </c>
      <c r="F476" s="9">
        <f>Data_Entry!F482</f>
        <v>0</v>
      </c>
      <c r="G476" s="13">
        <f t="shared" si="24"/>
        <v>0.00176364257769</v>
      </c>
      <c r="H476" s="13">
        <f t="shared" si="25"/>
        <v>0</v>
      </c>
      <c r="I476" s="13">
        <f t="shared" si="26"/>
        <v>0</v>
      </c>
      <c r="J476" s="13">
        <f t="shared" si="27"/>
        <v>0</v>
      </c>
      <c r="K476" s="13"/>
    </row>
    <row r="477" spans="1:11" ht="12.75">
      <c r="A477" s="11">
        <v>770</v>
      </c>
      <c r="B477">
        <v>6.45258E-05</v>
      </c>
      <c r="C477">
        <v>2.5486E-05</v>
      </c>
      <c r="E477">
        <v>66.8054</v>
      </c>
      <c r="F477" s="9">
        <f>Data_Entry!F483</f>
        <v>0</v>
      </c>
      <c r="G477" s="13">
        <f t="shared" si="24"/>
        <v>0.0017026024244</v>
      </c>
      <c r="H477" s="13">
        <f t="shared" si="25"/>
        <v>0</v>
      </c>
      <c r="I477" s="13">
        <f t="shared" si="26"/>
        <v>0</v>
      </c>
      <c r="J477" s="13">
        <f t="shared" si="27"/>
        <v>0</v>
      </c>
      <c r="K477" s="13"/>
    </row>
    <row r="478" spans="1:11" ht="12.75">
      <c r="A478" s="11">
        <v>771</v>
      </c>
      <c r="B478">
        <v>6.0376E-05</v>
      </c>
      <c r="C478">
        <v>2.38561E-05</v>
      </c>
      <c r="E478">
        <v>66.4631</v>
      </c>
      <c r="F478" s="9">
        <f>Data_Entry!F484</f>
        <v>0</v>
      </c>
      <c r="G478" s="13">
        <f t="shared" si="24"/>
        <v>0.00158555035991</v>
      </c>
      <c r="H478" s="13">
        <f t="shared" si="25"/>
        <v>0</v>
      </c>
      <c r="I478" s="13">
        <f t="shared" si="26"/>
        <v>0</v>
      </c>
      <c r="J478" s="13">
        <f t="shared" si="27"/>
        <v>0</v>
      </c>
      <c r="K478" s="13"/>
    </row>
    <row r="479" spans="1:11" ht="12.75">
      <c r="A479" s="11">
        <v>772</v>
      </c>
      <c r="B479">
        <v>5.65E-05</v>
      </c>
      <c r="C479">
        <v>2.23332E-05</v>
      </c>
      <c r="E479">
        <v>66.1209</v>
      </c>
      <c r="F479" s="9">
        <f>Data_Entry!F485</f>
        <v>0</v>
      </c>
      <c r="G479" s="13">
        <f t="shared" si="24"/>
        <v>0.0014766912838800003</v>
      </c>
      <c r="H479" s="13">
        <f t="shared" si="25"/>
        <v>0</v>
      </c>
      <c r="I479" s="13">
        <f t="shared" si="26"/>
        <v>0</v>
      </c>
      <c r="J479" s="13">
        <f t="shared" si="27"/>
        <v>0</v>
      </c>
      <c r="K479" s="13"/>
    </row>
    <row r="480" spans="1:11" ht="12.75">
      <c r="A480" s="11">
        <v>773</v>
      </c>
      <c r="B480">
        <v>5.288E-05</v>
      </c>
      <c r="C480">
        <v>2.09104E-05</v>
      </c>
      <c r="E480">
        <v>65.7786</v>
      </c>
      <c r="F480" s="9">
        <f>Data_Entry!F486</f>
        <v>0</v>
      </c>
      <c r="G480" s="13">
        <f t="shared" si="24"/>
        <v>0.0013754568374399999</v>
      </c>
      <c r="H480" s="13">
        <f t="shared" si="25"/>
        <v>0</v>
      </c>
      <c r="I480" s="13">
        <f t="shared" si="26"/>
        <v>0</v>
      </c>
      <c r="J480" s="13">
        <f t="shared" si="27"/>
        <v>0</v>
      </c>
      <c r="K480" s="13"/>
    </row>
    <row r="481" spans="1:11" ht="12.75">
      <c r="A481" s="11">
        <v>774</v>
      </c>
      <c r="B481">
        <v>4.9498E-05</v>
      </c>
      <c r="C481">
        <v>1.95808E-05</v>
      </c>
      <c r="E481">
        <v>65.4364</v>
      </c>
      <c r="F481" s="9">
        <f>Data_Entry!F487</f>
        <v>0</v>
      </c>
      <c r="G481" s="13">
        <f t="shared" si="24"/>
        <v>0.0012812970611200002</v>
      </c>
      <c r="H481" s="13">
        <f t="shared" si="25"/>
        <v>0</v>
      </c>
      <c r="I481" s="13">
        <f t="shared" si="26"/>
        <v>0</v>
      </c>
      <c r="J481" s="13">
        <f t="shared" si="27"/>
        <v>0</v>
      </c>
      <c r="K481" s="13"/>
    </row>
    <row r="482" spans="1:11" ht="12.75">
      <c r="A482" s="11">
        <v>775</v>
      </c>
      <c r="B482">
        <v>4.6339E-05</v>
      </c>
      <c r="C482">
        <v>1.83384E-05</v>
      </c>
      <c r="E482">
        <v>65.0941</v>
      </c>
      <c r="F482" s="9">
        <f>Data_Entry!F488</f>
        <v>0</v>
      </c>
      <c r="G482" s="13">
        <f t="shared" si="24"/>
        <v>0.00119372164344</v>
      </c>
      <c r="H482" s="13">
        <f t="shared" si="25"/>
        <v>0</v>
      </c>
      <c r="I482" s="13">
        <f t="shared" si="26"/>
        <v>0</v>
      </c>
      <c r="J482" s="13">
        <f t="shared" si="27"/>
        <v>0</v>
      </c>
      <c r="K482" s="13"/>
    </row>
    <row r="483" spans="1:11" ht="12.75">
      <c r="A483" s="11">
        <v>776</v>
      </c>
      <c r="B483">
        <v>4.3389E-05</v>
      </c>
      <c r="C483">
        <v>1.71777E-05</v>
      </c>
      <c r="E483">
        <v>64.7518</v>
      </c>
      <c r="F483" s="9">
        <f>Data_Entry!F489</f>
        <v>0</v>
      </c>
      <c r="G483" s="13">
        <f t="shared" si="24"/>
        <v>0.00111228699486</v>
      </c>
      <c r="H483" s="13">
        <f t="shared" si="25"/>
        <v>0</v>
      </c>
      <c r="I483" s="13">
        <f t="shared" si="26"/>
        <v>0</v>
      </c>
      <c r="J483" s="13">
        <f t="shared" si="27"/>
        <v>0</v>
      </c>
      <c r="K483" s="13"/>
    </row>
    <row r="484" spans="1:11" ht="12.75">
      <c r="A484" s="11">
        <v>777</v>
      </c>
      <c r="B484">
        <v>4.0634E-05</v>
      </c>
      <c r="C484">
        <v>1.60934E-05</v>
      </c>
      <c r="E484">
        <v>64.4096</v>
      </c>
      <c r="F484" s="9">
        <f>Data_Entry!F490</f>
        <v>0</v>
      </c>
      <c r="G484" s="13">
        <f t="shared" si="24"/>
        <v>0.00103656945664</v>
      </c>
      <c r="H484" s="13">
        <f t="shared" si="25"/>
        <v>0</v>
      </c>
      <c r="I484" s="13">
        <f t="shared" si="26"/>
        <v>0</v>
      </c>
      <c r="J484" s="13">
        <f t="shared" si="27"/>
        <v>0</v>
      </c>
      <c r="K484" s="13"/>
    </row>
    <row r="485" spans="1:11" ht="12.75">
      <c r="A485" s="11">
        <v>778</v>
      </c>
      <c r="B485">
        <v>3.806E-05</v>
      </c>
      <c r="C485">
        <v>1.508E-05</v>
      </c>
      <c r="E485">
        <v>64.0673</v>
      </c>
      <c r="F485" s="9">
        <f>Data_Entry!F491</f>
        <v>0</v>
      </c>
      <c r="G485" s="13">
        <f t="shared" si="24"/>
        <v>0.000966134884</v>
      </c>
      <c r="H485" s="13">
        <f t="shared" si="25"/>
        <v>0</v>
      </c>
      <c r="I485" s="13">
        <f t="shared" si="26"/>
        <v>0</v>
      </c>
      <c r="J485" s="13">
        <f t="shared" si="27"/>
        <v>0</v>
      </c>
      <c r="K485" s="13"/>
    </row>
    <row r="486" spans="1:11" ht="12.75">
      <c r="A486" s="11">
        <v>779</v>
      </c>
      <c r="B486">
        <v>3.5657E-05</v>
      </c>
      <c r="C486">
        <v>1.41336E-05</v>
      </c>
      <c r="E486">
        <v>63.7251</v>
      </c>
      <c r="F486" s="9">
        <f>Data_Entry!F492</f>
        <v>0</v>
      </c>
      <c r="G486" s="13">
        <f t="shared" si="24"/>
        <v>0.00090066507336</v>
      </c>
      <c r="H486" s="13">
        <f t="shared" si="25"/>
        <v>0</v>
      </c>
      <c r="I486" s="13">
        <f t="shared" si="26"/>
        <v>0</v>
      </c>
      <c r="J486" s="13">
        <f t="shared" si="27"/>
        <v>0</v>
      </c>
      <c r="K486" s="13"/>
    </row>
    <row r="487" spans="1:11" ht="12.75">
      <c r="A487" s="11">
        <v>780</v>
      </c>
      <c r="B487">
        <v>3.34117E-05</v>
      </c>
      <c r="C487">
        <v>1.3249E-05</v>
      </c>
      <c r="E487">
        <v>63.3828</v>
      </c>
      <c r="F487" s="9">
        <f>Data_Entry!F493</f>
        <v>0</v>
      </c>
      <c r="G487" s="13">
        <f t="shared" si="24"/>
        <v>0.0008397587172</v>
      </c>
      <c r="H487" s="13">
        <f t="shared" si="25"/>
        <v>0</v>
      </c>
      <c r="I487" s="13">
        <f t="shared" si="26"/>
        <v>0</v>
      </c>
      <c r="J487" s="13">
        <f t="shared" si="27"/>
        <v>0</v>
      </c>
      <c r="K487" s="13"/>
    </row>
    <row r="488" spans="1:11" ht="12.75">
      <c r="A488" s="11">
        <v>781</v>
      </c>
      <c r="B488">
        <v>3.1315E-05</v>
      </c>
      <c r="C488">
        <v>1.24226E-05</v>
      </c>
      <c r="E488">
        <v>63.4749</v>
      </c>
      <c r="F488" s="9">
        <f>Data_Entry!F494</f>
        <v>0</v>
      </c>
      <c r="G488" s="13">
        <f t="shared" si="24"/>
        <v>0.00078852329274</v>
      </c>
      <c r="H488" s="13">
        <f t="shared" si="25"/>
        <v>0</v>
      </c>
      <c r="I488" s="13">
        <f t="shared" si="26"/>
        <v>0</v>
      </c>
      <c r="J488" s="13">
        <f t="shared" si="27"/>
        <v>0</v>
      </c>
      <c r="K488" s="13"/>
    </row>
    <row r="489" spans="1:11" ht="12.75">
      <c r="A489" s="11">
        <v>782</v>
      </c>
      <c r="B489">
        <v>2.9355E-05</v>
      </c>
      <c r="C489">
        <v>1.16499E-05</v>
      </c>
      <c r="E489">
        <v>63.567</v>
      </c>
      <c r="F489" s="9">
        <f>Data_Entry!F495</f>
        <v>0</v>
      </c>
      <c r="G489" s="13">
        <f t="shared" si="24"/>
        <v>0.0007405491933</v>
      </c>
      <c r="H489" s="13">
        <f t="shared" si="25"/>
        <v>0</v>
      </c>
      <c r="I489" s="13">
        <f t="shared" si="26"/>
        <v>0</v>
      </c>
      <c r="J489" s="13">
        <f t="shared" si="27"/>
        <v>0</v>
      </c>
      <c r="K489" s="13"/>
    </row>
    <row r="490" spans="1:11" ht="12.75">
      <c r="A490" s="11">
        <v>783</v>
      </c>
      <c r="B490">
        <v>2.7524E-05</v>
      </c>
      <c r="C490">
        <v>1.09277E-05</v>
      </c>
      <c r="E490">
        <v>63.6592</v>
      </c>
      <c r="F490" s="9">
        <f>Data_Entry!F496</f>
        <v>0</v>
      </c>
      <c r="G490" s="13">
        <f t="shared" si="24"/>
        <v>0.00069564863984</v>
      </c>
      <c r="H490" s="13">
        <f t="shared" si="25"/>
        <v>0</v>
      </c>
      <c r="I490" s="13">
        <f t="shared" si="26"/>
        <v>0</v>
      </c>
      <c r="J490" s="13">
        <f t="shared" si="27"/>
        <v>0</v>
      </c>
      <c r="K490" s="13"/>
    </row>
    <row r="491" spans="1:11" ht="12.75">
      <c r="A491" s="11">
        <v>784</v>
      </c>
      <c r="B491">
        <v>2.5811E-05</v>
      </c>
      <c r="C491">
        <v>1.02519E-05</v>
      </c>
      <c r="E491">
        <v>63.7513</v>
      </c>
      <c r="F491" s="9">
        <f>Data_Entry!F497</f>
        <v>0</v>
      </c>
      <c r="G491" s="13">
        <f t="shared" si="24"/>
        <v>0.0006535719524699999</v>
      </c>
      <c r="H491" s="13">
        <f t="shared" si="25"/>
        <v>0</v>
      </c>
      <c r="I491" s="13">
        <f t="shared" si="26"/>
        <v>0</v>
      </c>
      <c r="J491" s="13">
        <f t="shared" si="27"/>
        <v>0</v>
      </c>
      <c r="K491" s="13"/>
    </row>
    <row r="492" spans="1:11" ht="12.75">
      <c r="A492" s="11">
        <v>785</v>
      </c>
      <c r="B492">
        <v>2.4209E-05</v>
      </c>
      <c r="C492">
        <v>9.6196E-06</v>
      </c>
      <c r="E492">
        <v>63.8434</v>
      </c>
      <c r="F492" s="9">
        <f>Data_Entry!F498</f>
        <v>0</v>
      </c>
      <c r="G492" s="13">
        <f t="shared" si="24"/>
        <v>0.00061414797064</v>
      </c>
      <c r="H492" s="13">
        <f t="shared" si="25"/>
        <v>0</v>
      </c>
      <c r="I492" s="13">
        <f t="shared" si="26"/>
        <v>0</v>
      </c>
      <c r="J492" s="13">
        <f t="shared" si="27"/>
        <v>0</v>
      </c>
      <c r="K492" s="13"/>
    </row>
    <row r="493" spans="1:11" ht="12.75">
      <c r="A493" s="11">
        <v>786</v>
      </c>
      <c r="B493">
        <v>2.2711E-05</v>
      </c>
      <c r="C493">
        <v>9.0281E-06</v>
      </c>
      <c r="E493">
        <v>63.9355</v>
      </c>
      <c r="F493" s="9">
        <f>Data_Entry!F499</f>
        <v>0</v>
      </c>
      <c r="G493" s="13">
        <f t="shared" si="24"/>
        <v>0.0005772160875499999</v>
      </c>
      <c r="H493" s="13">
        <f t="shared" si="25"/>
        <v>0</v>
      </c>
      <c r="I493" s="13">
        <f t="shared" si="26"/>
        <v>0</v>
      </c>
      <c r="J493" s="13">
        <f t="shared" si="27"/>
        <v>0</v>
      </c>
      <c r="K493" s="13"/>
    </row>
    <row r="494" spans="1:11" ht="12.75">
      <c r="A494" s="11">
        <v>787</v>
      </c>
      <c r="B494">
        <v>2.1308E-05</v>
      </c>
      <c r="C494">
        <v>8.474E-06</v>
      </c>
      <c r="E494">
        <v>64.0276</v>
      </c>
      <c r="F494" s="9">
        <f>Data_Entry!F500</f>
        <v>0</v>
      </c>
      <c r="G494" s="13">
        <f t="shared" si="24"/>
        <v>0.0005425698824000001</v>
      </c>
      <c r="H494" s="13">
        <f t="shared" si="25"/>
        <v>0</v>
      </c>
      <c r="I494" s="13">
        <f t="shared" si="26"/>
        <v>0</v>
      </c>
      <c r="J494" s="13">
        <f t="shared" si="27"/>
        <v>0</v>
      </c>
      <c r="K494" s="13"/>
    </row>
    <row r="495" spans="1:11" ht="12.75">
      <c r="A495" s="11">
        <v>788</v>
      </c>
      <c r="B495">
        <v>1.9994E-05</v>
      </c>
      <c r="C495">
        <v>7.9548E-06</v>
      </c>
      <c r="E495">
        <v>64.1198</v>
      </c>
      <c r="F495" s="9">
        <f>Data_Entry!F501</f>
        <v>0</v>
      </c>
      <c r="G495" s="13">
        <f t="shared" si="24"/>
        <v>0.00051006018504</v>
      </c>
      <c r="H495" s="13">
        <f t="shared" si="25"/>
        <v>0</v>
      </c>
      <c r="I495" s="13">
        <f t="shared" si="26"/>
        <v>0</v>
      </c>
      <c r="J495" s="13">
        <f t="shared" si="27"/>
        <v>0</v>
      </c>
      <c r="K495" s="13"/>
    </row>
    <row r="496" spans="1:11" ht="12.75">
      <c r="A496" s="11">
        <v>789</v>
      </c>
      <c r="B496">
        <v>1.8764E-05</v>
      </c>
      <c r="C496">
        <v>7.4686E-06</v>
      </c>
      <c r="E496">
        <v>64.2119</v>
      </c>
      <c r="F496" s="9">
        <f>Data_Entry!F502</f>
        <v>0</v>
      </c>
      <c r="G496" s="13">
        <f t="shared" si="24"/>
        <v>0.00047957299634</v>
      </c>
      <c r="H496" s="13">
        <f t="shared" si="25"/>
        <v>0</v>
      </c>
      <c r="I496" s="13">
        <f t="shared" si="26"/>
        <v>0</v>
      </c>
      <c r="J496" s="13">
        <f t="shared" si="27"/>
        <v>0</v>
      </c>
      <c r="K496" s="13"/>
    </row>
    <row r="497" spans="1:11" ht="12.75">
      <c r="A497" s="11">
        <v>790</v>
      </c>
      <c r="B497">
        <v>1.76115E-05</v>
      </c>
      <c r="C497">
        <v>7.0128E-06</v>
      </c>
      <c r="E497">
        <v>64.304</v>
      </c>
      <c r="F497" s="9">
        <f>Data_Entry!F503</f>
        <v>0</v>
      </c>
      <c r="G497" s="13">
        <f t="shared" si="24"/>
        <v>0.0004509510912</v>
      </c>
      <c r="H497" s="13">
        <f t="shared" si="25"/>
        <v>0</v>
      </c>
      <c r="I497" s="13">
        <f t="shared" si="26"/>
        <v>0</v>
      </c>
      <c r="J497" s="13">
        <f t="shared" si="27"/>
        <v>0</v>
      </c>
      <c r="K497" s="13"/>
    </row>
    <row r="498" spans="1:11" ht="12.75">
      <c r="A498" s="11">
        <v>791</v>
      </c>
      <c r="B498">
        <v>1.6532E-05</v>
      </c>
      <c r="C498">
        <v>6.5858E-06</v>
      </c>
      <c r="E498">
        <v>63.8188</v>
      </c>
      <c r="F498" s="9">
        <f>Data_Entry!F504</f>
        <v>0</v>
      </c>
      <c r="G498" s="13">
        <f t="shared" si="24"/>
        <v>0.00042029785304</v>
      </c>
      <c r="H498" s="13">
        <f t="shared" si="25"/>
        <v>0</v>
      </c>
      <c r="I498" s="13">
        <f t="shared" si="26"/>
        <v>0</v>
      </c>
      <c r="J498" s="13">
        <f t="shared" si="27"/>
        <v>0</v>
      </c>
      <c r="K498" s="13"/>
    </row>
    <row r="499" spans="1:11" ht="12.75">
      <c r="A499" s="11">
        <v>792</v>
      </c>
      <c r="B499">
        <v>1.5521E-05</v>
      </c>
      <c r="C499">
        <v>6.1857E-06</v>
      </c>
      <c r="E499">
        <v>63.3336</v>
      </c>
      <c r="F499" s="9">
        <f>Data_Entry!F505</f>
        <v>0</v>
      </c>
      <c r="G499" s="13">
        <f t="shared" si="24"/>
        <v>0.00039176264952</v>
      </c>
      <c r="H499" s="13">
        <f t="shared" si="25"/>
        <v>0</v>
      </c>
      <c r="I499" s="13">
        <f t="shared" si="26"/>
        <v>0</v>
      </c>
      <c r="J499" s="13">
        <f t="shared" si="27"/>
        <v>0</v>
      </c>
      <c r="K499" s="13"/>
    </row>
    <row r="500" spans="1:11" ht="12.75">
      <c r="A500" s="11">
        <v>793</v>
      </c>
      <c r="B500">
        <v>1.4574E-05</v>
      </c>
      <c r="C500">
        <v>5.8107E-06</v>
      </c>
      <c r="E500">
        <v>62.8484</v>
      </c>
      <c r="F500" s="9">
        <f>Data_Entry!F506</f>
        <v>0</v>
      </c>
      <c r="G500" s="13">
        <f t="shared" si="24"/>
        <v>0.00036519319788</v>
      </c>
      <c r="H500" s="13">
        <f t="shared" si="25"/>
        <v>0</v>
      </c>
      <c r="I500" s="13">
        <f t="shared" si="26"/>
        <v>0</v>
      </c>
      <c r="J500" s="13">
        <f t="shared" si="27"/>
        <v>0</v>
      </c>
      <c r="K500" s="13"/>
    </row>
    <row r="501" spans="1:11" ht="12.75">
      <c r="A501" s="11">
        <v>794</v>
      </c>
      <c r="B501">
        <v>1.3686E-05</v>
      </c>
      <c r="C501">
        <v>5.459E-06</v>
      </c>
      <c r="E501">
        <v>62.3632</v>
      </c>
      <c r="F501" s="9">
        <f>Data_Entry!F507</f>
        <v>0</v>
      </c>
      <c r="G501" s="13">
        <f t="shared" si="24"/>
        <v>0.0003404407088</v>
      </c>
      <c r="H501" s="13">
        <f t="shared" si="25"/>
        <v>0</v>
      </c>
      <c r="I501" s="13">
        <f t="shared" si="26"/>
        <v>0</v>
      </c>
      <c r="J501" s="13">
        <f t="shared" si="27"/>
        <v>0</v>
      </c>
      <c r="K501" s="13"/>
    </row>
    <row r="502" spans="1:11" ht="12.75">
      <c r="A502" s="11">
        <v>795</v>
      </c>
      <c r="B502">
        <v>1.2855E-05</v>
      </c>
      <c r="C502">
        <v>5.1298E-06</v>
      </c>
      <c r="E502">
        <v>61.8779</v>
      </c>
      <c r="F502" s="9">
        <f>Data_Entry!F508</f>
        <v>0</v>
      </c>
      <c r="G502" s="13">
        <f t="shared" si="24"/>
        <v>0.00031742125142</v>
      </c>
      <c r="H502" s="13">
        <f t="shared" si="25"/>
        <v>0</v>
      </c>
      <c r="I502" s="13">
        <f t="shared" si="26"/>
        <v>0</v>
      </c>
      <c r="J502" s="13">
        <f t="shared" si="27"/>
        <v>0</v>
      </c>
      <c r="K502" s="13"/>
    </row>
    <row r="503" spans="1:11" ht="12.75">
      <c r="A503" s="11">
        <v>796</v>
      </c>
      <c r="B503">
        <v>1.2075E-05</v>
      </c>
      <c r="C503">
        <v>4.8206E-06</v>
      </c>
      <c r="E503">
        <v>61.3927</v>
      </c>
      <c r="F503" s="9">
        <f>Data_Entry!F509</f>
        <v>0</v>
      </c>
      <c r="G503" s="13">
        <f t="shared" si="24"/>
        <v>0.00029594964962</v>
      </c>
      <c r="H503" s="13">
        <f t="shared" si="25"/>
        <v>0</v>
      </c>
      <c r="I503" s="13">
        <f t="shared" si="26"/>
        <v>0</v>
      </c>
      <c r="J503" s="13">
        <f t="shared" si="27"/>
        <v>0</v>
      </c>
      <c r="K503" s="13"/>
    </row>
    <row r="504" spans="1:11" ht="12.75">
      <c r="A504" s="11">
        <v>797</v>
      </c>
      <c r="B504">
        <v>1.1345E-05</v>
      </c>
      <c r="C504">
        <v>4.5312E-06</v>
      </c>
      <c r="E504">
        <v>60.9075</v>
      </c>
      <c r="F504" s="9">
        <f>Data_Entry!F510</f>
        <v>0</v>
      </c>
      <c r="G504" s="13">
        <f t="shared" si="24"/>
        <v>0.00027598406399999997</v>
      </c>
      <c r="H504" s="13">
        <f t="shared" si="25"/>
        <v>0</v>
      </c>
      <c r="I504" s="13">
        <f t="shared" si="26"/>
        <v>0</v>
      </c>
      <c r="J504" s="13">
        <f t="shared" si="27"/>
        <v>0</v>
      </c>
      <c r="K504" s="13"/>
    </row>
    <row r="505" spans="1:11" ht="12.75">
      <c r="A505" s="11">
        <v>798</v>
      </c>
      <c r="B505">
        <v>1.0659E-05</v>
      </c>
      <c r="C505">
        <v>4.2591E-06</v>
      </c>
      <c r="E505">
        <v>60.4223</v>
      </c>
      <c r="F505" s="9">
        <f>Data_Entry!F511</f>
        <v>0</v>
      </c>
      <c r="G505" s="13">
        <f t="shared" si="24"/>
        <v>0.00025734461793</v>
      </c>
      <c r="H505" s="13">
        <f t="shared" si="25"/>
        <v>0</v>
      </c>
      <c r="I505" s="13">
        <f t="shared" si="26"/>
        <v>0</v>
      </c>
      <c r="J505" s="13">
        <f t="shared" si="27"/>
        <v>0</v>
      </c>
      <c r="K505" s="13"/>
    </row>
    <row r="506" spans="1:11" ht="12.75">
      <c r="A506" s="11">
        <v>799</v>
      </c>
      <c r="B506">
        <v>1.0017E-05</v>
      </c>
      <c r="C506">
        <v>4.0042E-06</v>
      </c>
      <c r="E506">
        <v>59.9371</v>
      </c>
      <c r="F506" s="9">
        <f>Data_Entry!F512</f>
        <v>0</v>
      </c>
      <c r="G506" s="13">
        <f t="shared" si="24"/>
        <v>0.00024000013581999997</v>
      </c>
      <c r="H506" s="13">
        <f t="shared" si="25"/>
        <v>0</v>
      </c>
      <c r="I506" s="13">
        <f t="shared" si="26"/>
        <v>0</v>
      </c>
      <c r="J506" s="13">
        <f t="shared" si="27"/>
        <v>0</v>
      </c>
      <c r="K506" s="13"/>
    </row>
    <row r="507" spans="1:11" ht="12.75">
      <c r="A507" s="11">
        <v>800</v>
      </c>
      <c r="B507">
        <v>9.41363E-06</v>
      </c>
      <c r="C507">
        <v>3.76473E-06</v>
      </c>
      <c r="E507">
        <v>59.4519</v>
      </c>
      <c r="F507" s="9">
        <f>Data_Entry!F513</f>
        <v>0</v>
      </c>
      <c r="G507" s="13">
        <f t="shared" si="24"/>
        <v>0.00022382035148700002</v>
      </c>
      <c r="H507" s="13">
        <f t="shared" si="25"/>
        <v>0</v>
      </c>
      <c r="I507" s="13">
        <f t="shared" si="26"/>
        <v>0</v>
      </c>
      <c r="J507" s="13">
        <f t="shared" si="27"/>
        <v>0</v>
      </c>
      <c r="K507" s="13"/>
    </row>
    <row r="508" spans="1:11" ht="12.75">
      <c r="A508" s="11">
        <v>801</v>
      </c>
      <c r="B508">
        <v>8.8479E-06</v>
      </c>
      <c r="C508">
        <v>3.53995E-06</v>
      </c>
      <c r="E508">
        <v>58.7026</v>
      </c>
      <c r="F508" s="9">
        <f>Data_Entry!F514</f>
        <v>0</v>
      </c>
      <c r="G508" s="13">
        <f t="shared" si="24"/>
        <v>0.00020780426886999999</v>
      </c>
      <c r="H508" s="13">
        <f t="shared" si="25"/>
        <v>0</v>
      </c>
      <c r="I508" s="13">
        <f t="shared" si="26"/>
        <v>0</v>
      </c>
      <c r="J508" s="13">
        <f t="shared" si="27"/>
        <v>0</v>
      </c>
      <c r="K508" s="13"/>
    </row>
    <row r="509" spans="1:11" ht="12.75">
      <c r="A509" s="11">
        <v>802</v>
      </c>
      <c r="B509">
        <v>8.3171E-06</v>
      </c>
      <c r="C509">
        <v>3.32914E-06</v>
      </c>
      <c r="E509">
        <v>57.9533</v>
      </c>
      <c r="F509" s="9">
        <f>Data_Entry!F515</f>
        <v>0</v>
      </c>
      <c r="G509" s="13">
        <f t="shared" si="24"/>
        <v>0.000192934649162</v>
      </c>
      <c r="H509" s="13">
        <f t="shared" si="25"/>
        <v>0</v>
      </c>
      <c r="I509" s="13">
        <f t="shared" si="26"/>
        <v>0</v>
      </c>
      <c r="J509" s="13">
        <f t="shared" si="27"/>
        <v>0</v>
      </c>
      <c r="K509" s="13"/>
    </row>
    <row r="510" spans="1:11" ht="12.75">
      <c r="A510" s="11">
        <v>803</v>
      </c>
      <c r="B510">
        <v>7.819E-06</v>
      </c>
      <c r="C510">
        <v>3.13115E-06</v>
      </c>
      <c r="E510">
        <v>57.204</v>
      </c>
      <c r="F510" s="9">
        <f>Data_Entry!F516</f>
        <v>0</v>
      </c>
      <c r="G510" s="13">
        <f t="shared" si="24"/>
        <v>0.0001791143046</v>
      </c>
      <c r="H510" s="13">
        <f t="shared" si="25"/>
        <v>0</v>
      </c>
      <c r="I510" s="13">
        <f t="shared" si="26"/>
        <v>0</v>
      </c>
      <c r="J510" s="13">
        <f t="shared" si="27"/>
        <v>0</v>
      </c>
      <c r="K510" s="13"/>
    </row>
    <row r="511" spans="1:11" ht="12.75">
      <c r="A511" s="11">
        <v>804</v>
      </c>
      <c r="B511">
        <v>7.3516E-06</v>
      </c>
      <c r="C511">
        <v>2.94529E-06</v>
      </c>
      <c r="E511">
        <v>56.4547</v>
      </c>
      <c r="F511" s="9">
        <f>Data_Entry!F517</f>
        <v>0</v>
      </c>
      <c r="G511" s="13">
        <f t="shared" si="24"/>
        <v>0.000166275463363</v>
      </c>
      <c r="H511" s="13">
        <f t="shared" si="25"/>
        <v>0</v>
      </c>
      <c r="I511" s="13">
        <f t="shared" si="26"/>
        <v>0</v>
      </c>
      <c r="J511" s="13">
        <f t="shared" si="27"/>
        <v>0</v>
      </c>
      <c r="K511" s="13"/>
    </row>
    <row r="512" spans="1:11" ht="12.75">
      <c r="A512" s="11">
        <v>805</v>
      </c>
      <c r="B512">
        <v>6.913E-06</v>
      </c>
      <c r="C512">
        <v>2.77081E-06</v>
      </c>
      <c r="E512">
        <v>55.7054</v>
      </c>
      <c r="F512" s="9">
        <f>Data_Entry!F518</f>
        <v>0</v>
      </c>
      <c r="G512" s="13">
        <f t="shared" si="24"/>
        <v>0.000154349079374</v>
      </c>
      <c r="H512" s="13">
        <f t="shared" si="25"/>
        <v>0</v>
      </c>
      <c r="I512" s="13">
        <f t="shared" si="26"/>
        <v>0</v>
      </c>
      <c r="J512" s="13">
        <f t="shared" si="27"/>
        <v>0</v>
      </c>
      <c r="K512" s="13"/>
    </row>
    <row r="513" spans="1:11" ht="12.75">
      <c r="A513" s="11">
        <v>806</v>
      </c>
      <c r="B513">
        <v>6.5015E-06</v>
      </c>
      <c r="C513">
        <v>2.60705E-06</v>
      </c>
      <c r="E513">
        <v>54.9562</v>
      </c>
      <c r="F513" s="9">
        <f>Data_Entry!F519</f>
        <v>0</v>
      </c>
      <c r="G513" s="13">
        <f t="shared" si="24"/>
        <v>0.00014327356121</v>
      </c>
      <c r="H513" s="13">
        <f t="shared" si="25"/>
        <v>0</v>
      </c>
      <c r="I513" s="13">
        <f t="shared" si="26"/>
        <v>0</v>
      </c>
      <c r="J513" s="13">
        <f t="shared" si="27"/>
        <v>0</v>
      </c>
      <c r="K513" s="13"/>
    </row>
    <row r="514" spans="1:11" ht="12.75">
      <c r="A514" s="11">
        <v>807</v>
      </c>
      <c r="B514">
        <v>6.1153E-06</v>
      </c>
      <c r="C514">
        <v>2.45329E-06</v>
      </c>
      <c r="E514">
        <v>54.2069</v>
      </c>
      <c r="F514" s="9">
        <f>Data_Entry!F520</f>
        <v>0</v>
      </c>
      <c r="G514" s="13">
        <f t="shared" si="24"/>
        <v>0.000132985245701</v>
      </c>
      <c r="H514" s="13">
        <f t="shared" si="25"/>
        <v>0</v>
      </c>
      <c r="I514" s="13">
        <f t="shared" si="26"/>
        <v>0</v>
      </c>
      <c r="J514" s="13">
        <f t="shared" si="27"/>
        <v>0</v>
      </c>
      <c r="K514" s="13"/>
    </row>
    <row r="515" spans="1:11" ht="12.75">
      <c r="A515" s="11">
        <v>808</v>
      </c>
      <c r="B515">
        <v>5.7529E-06</v>
      </c>
      <c r="C515">
        <v>2.30894E-06</v>
      </c>
      <c r="E515">
        <v>53.4576</v>
      </c>
      <c r="F515" s="9">
        <f>Data_Entry!F521</f>
        <v>0</v>
      </c>
      <c r="G515" s="13">
        <f aca="true" t="shared" si="28" ref="G515:G537">C515*E515</f>
        <v>0.000123430390944</v>
      </c>
      <c r="H515" s="13">
        <f aca="true" t="shared" si="29" ref="H515:H537">E515*F515*B515</f>
        <v>0</v>
      </c>
      <c r="I515" s="13">
        <f aca="true" t="shared" si="30" ref="I515:I537">E515*F515*C515</f>
        <v>0</v>
      </c>
      <c r="J515" s="13">
        <f aca="true" t="shared" si="31" ref="J515:J537">E515*F515*D515</f>
        <v>0</v>
      </c>
      <c r="K515" s="13"/>
    </row>
    <row r="516" spans="1:11" ht="12.75">
      <c r="A516" s="11">
        <v>809</v>
      </c>
      <c r="B516">
        <v>5.4127E-06</v>
      </c>
      <c r="C516">
        <v>2.17338E-06</v>
      </c>
      <c r="E516">
        <v>52.7083</v>
      </c>
      <c r="F516" s="9">
        <f>Data_Entry!F522</f>
        <v>0</v>
      </c>
      <c r="G516" s="13">
        <f t="shared" si="28"/>
        <v>0.00011455516505400001</v>
      </c>
      <c r="H516" s="13">
        <f t="shared" si="29"/>
        <v>0</v>
      </c>
      <c r="I516" s="13">
        <f t="shared" si="30"/>
        <v>0</v>
      </c>
      <c r="J516" s="13">
        <f t="shared" si="31"/>
        <v>0</v>
      </c>
      <c r="K516" s="13"/>
    </row>
    <row r="517" spans="1:11" ht="12.75">
      <c r="A517" s="11">
        <v>810</v>
      </c>
      <c r="B517">
        <v>5.09347E-06</v>
      </c>
      <c r="C517">
        <v>2.04613E-06</v>
      </c>
      <c r="E517">
        <v>51.959</v>
      </c>
      <c r="F517" s="9">
        <f>Data_Entry!F523</f>
        <v>0</v>
      </c>
      <c r="G517" s="13">
        <f t="shared" si="28"/>
        <v>0.00010631486867000001</v>
      </c>
      <c r="H517" s="13">
        <f t="shared" si="29"/>
        <v>0</v>
      </c>
      <c r="I517" s="13">
        <f t="shared" si="30"/>
        <v>0</v>
      </c>
      <c r="J517" s="13">
        <f t="shared" si="31"/>
        <v>0</v>
      </c>
      <c r="K517" s="13"/>
    </row>
    <row r="518" spans="1:11" ht="12.75">
      <c r="A518" s="11">
        <v>811</v>
      </c>
      <c r="B518">
        <v>4.7938E-06</v>
      </c>
      <c r="C518">
        <v>1.92662E-06</v>
      </c>
      <c r="E518">
        <v>52.5072</v>
      </c>
      <c r="F518" s="9">
        <f>Data_Entry!F524</f>
        <v>0</v>
      </c>
      <c r="G518" s="13">
        <f t="shared" si="28"/>
        <v>0.000101161421664</v>
      </c>
      <c r="H518" s="13">
        <f t="shared" si="29"/>
        <v>0</v>
      </c>
      <c r="I518" s="13">
        <f t="shared" si="30"/>
        <v>0</v>
      </c>
      <c r="J518" s="13">
        <f t="shared" si="31"/>
        <v>0</v>
      </c>
      <c r="K518" s="13"/>
    </row>
    <row r="519" spans="1:11" ht="12.75">
      <c r="A519" s="11">
        <v>812</v>
      </c>
      <c r="B519">
        <v>4.5125E-06</v>
      </c>
      <c r="C519">
        <v>1.8144E-06</v>
      </c>
      <c r="E519">
        <v>53.0553</v>
      </c>
      <c r="F519" s="9">
        <f>Data_Entry!F525</f>
        <v>0</v>
      </c>
      <c r="G519" s="13">
        <f t="shared" si="28"/>
        <v>9.626353632E-05</v>
      </c>
      <c r="H519" s="13">
        <f t="shared" si="29"/>
        <v>0</v>
      </c>
      <c r="I519" s="13">
        <f t="shared" si="30"/>
        <v>0</v>
      </c>
      <c r="J519" s="13">
        <f t="shared" si="31"/>
        <v>0</v>
      </c>
      <c r="K519" s="13"/>
    </row>
    <row r="520" spans="1:11" ht="12.75">
      <c r="A520" s="11">
        <v>813</v>
      </c>
      <c r="B520">
        <v>4.2483E-06</v>
      </c>
      <c r="C520">
        <v>1.70895E-06</v>
      </c>
      <c r="E520">
        <v>53.6035</v>
      </c>
      <c r="F520" s="9">
        <f>Data_Entry!F526</f>
        <v>0</v>
      </c>
      <c r="G520" s="13">
        <f t="shared" si="28"/>
        <v>9.160570132499999E-05</v>
      </c>
      <c r="H520" s="13">
        <f t="shared" si="29"/>
        <v>0</v>
      </c>
      <c r="I520" s="13">
        <f t="shared" si="30"/>
        <v>0</v>
      </c>
      <c r="J520" s="13">
        <f t="shared" si="31"/>
        <v>0</v>
      </c>
      <c r="K520" s="13"/>
    </row>
    <row r="521" spans="1:11" ht="12.75">
      <c r="A521" s="11">
        <v>814</v>
      </c>
      <c r="B521">
        <v>4.0002E-06</v>
      </c>
      <c r="C521">
        <v>1.60988E-06</v>
      </c>
      <c r="E521">
        <v>54.1516</v>
      </c>
      <c r="F521" s="9">
        <f>Data_Entry!F527</f>
        <v>0</v>
      </c>
      <c r="G521" s="13">
        <f t="shared" si="28"/>
        <v>8.7177577808E-05</v>
      </c>
      <c r="H521" s="13">
        <f t="shared" si="29"/>
        <v>0</v>
      </c>
      <c r="I521" s="13">
        <f t="shared" si="30"/>
        <v>0</v>
      </c>
      <c r="J521" s="13">
        <f t="shared" si="31"/>
        <v>0</v>
      </c>
      <c r="K521" s="13"/>
    </row>
    <row r="522" spans="1:11" ht="12.75">
      <c r="A522" s="11">
        <v>815</v>
      </c>
      <c r="B522">
        <v>3.7671E-06</v>
      </c>
      <c r="C522">
        <v>1.51677E-06</v>
      </c>
      <c r="E522">
        <v>54.6998</v>
      </c>
      <c r="F522" s="9">
        <f>Data_Entry!F528</f>
        <v>0</v>
      </c>
      <c r="G522" s="13">
        <f t="shared" si="28"/>
        <v>8.2967015646E-05</v>
      </c>
      <c r="H522" s="13">
        <f t="shared" si="29"/>
        <v>0</v>
      </c>
      <c r="I522" s="13">
        <f t="shared" si="30"/>
        <v>0</v>
      </c>
      <c r="J522" s="13">
        <f t="shared" si="31"/>
        <v>0</v>
      </c>
      <c r="K522" s="13"/>
    </row>
    <row r="523" spans="1:11" ht="12.75">
      <c r="A523" s="11">
        <v>816</v>
      </c>
      <c r="B523">
        <v>3.548E-06</v>
      </c>
      <c r="C523">
        <v>1.42921E-06</v>
      </c>
      <c r="E523">
        <v>55.248</v>
      </c>
      <c r="F523" s="9">
        <f>Data_Entry!F529</f>
        <v>0</v>
      </c>
      <c r="G523" s="13">
        <f t="shared" si="28"/>
        <v>7.896099408E-05</v>
      </c>
      <c r="H523" s="13">
        <f t="shared" si="29"/>
        <v>0</v>
      </c>
      <c r="I523" s="13">
        <f t="shared" si="30"/>
        <v>0</v>
      </c>
      <c r="J523" s="13">
        <f t="shared" si="31"/>
        <v>0</v>
      </c>
      <c r="K523" s="13"/>
    </row>
    <row r="524" spans="1:11" ht="12.75">
      <c r="A524" s="11">
        <v>817</v>
      </c>
      <c r="B524">
        <v>3.3421E-06</v>
      </c>
      <c r="C524">
        <v>1.34686E-06</v>
      </c>
      <c r="E524">
        <v>55.7961</v>
      </c>
      <c r="F524" s="9">
        <f>Data_Entry!F530</f>
        <v>0</v>
      </c>
      <c r="G524" s="13">
        <f t="shared" si="28"/>
        <v>7.5149535246E-05</v>
      </c>
      <c r="H524" s="13">
        <f t="shared" si="29"/>
        <v>0</v>
      </c>
      <c r="I524" s="13">
        <f t="shared" si="30"/>
        <v>0</v>
      </c>
      <c r="J524" s="13">
        <f t="shared" si="31"/>
        <v>0</v>
      </c>
      <c r="K524" s="13"/>
    </row>
    <row r="525" spans="1:11" ht="12.75">
      <c r="A525" s="11">
        <v>818</v>
      </c>
      <c r="B525">
        <v>3.1485E-06</v>
      </c>
      <c r="C525">
        <v>1.26945E-06</v>
      </c>
      <c r="E525">
        <v>56.3443</v>
      </c>
      <c r="F525" s="9">
        <f>Data_Entry!F531</f>
        <v>0</v>
      </c>
      <c r="G525" s="13">
        <f t="shared" si="28"/>
        <v>7.1526271635E-05</v>
      </c>
      <c r="H525" s="13">
        <f t="shared" si="29"/>
        <v>0</v>
      </c>
      <c r="I525" s="13">
        <f t="shared" si="30"/>
        <v>0</v>
      </c>
      <c r="J525" s="13">
        <f t="shared" si="31"/>
        <v>0</v>
      </c>
      <c r="K525" s="13"/>
    </row>
    <row r="526" spans="1:11" ht="12.75">
      <c r="A526" s="11">
        <v>819</v>
      </c>
      <c r="B526">
        <v>2.9665E-06</v>
      </c>
      <c r="C526">
        <v>1.19662E-06</v>
      </c>
      <c r="E526">
        <v>56.8924</v>
      </c>
      <c r="F526" s="9">
        <f>Data_Entry!F532</f>
        <v>0</v>
      </c>
      <c r="G526" s="13">
        <f t="shared" si="28"/>
        <v>6.8078583688E-05</v>
      </c>
      <c r="H526" s="13">
        <f t="shared" si="29"/>
        <v>0</v>
      </c>
      <c r="I526" s="13">
        <f t="shared" si="30"/>
        <v>0</v>
      </c>
      <c r="J526" s="13">
        <f t="shared" si="31"/>
        <v>0</v>
      </c>
      <c r="K526" s="13"/>
    </row>
    <row r="527" spans="1:11" ht="12.75">
      <c r="A527" s="11">
        <v>820</v>
      </c>
      <c r="B527">
        <v>2.79531E-06</v>
      </c>
      <c r="C527">
        <v>1.12809E-06</v>
      </c>
      <c r="E527">
        <v>57.4406</v>
      </c>
      <c r="F527" s="9">
        <f>Data_Entry!F533</f>
        <v>0</v>
      </c>
      <c r="G527" s="13">
        <f t="shared" si="28"/>
        <v>6.479816645400001E-05</v>
      </c>
      <c r="H527" s="13">
        <f t="shared" si="29"/>
        <v>0</v>
      </c>
      <c r="I527" s="13">
        <f t="shared" si="30"/>
        <v>0</v>
      </c>
      <c r="J527" s="13">
        <f t="shared" si="31"/>
        <v>0</v>
      </c>
      <c r="K527" s="13"/>
    </row>
    <row r="528" spans="1:11" ht="12.75">
      <c r="A528" s="11">
        <v>821</v>
      </c>
      <c r="B528">
        <v>2.6345E-06</v>
      </c>
      <c r="C528">
        <v>1.06368E-06</v>
      </c>
      <c r="E528">
        <v>57.7278</v>
      </c>
      <c r="F528" s="9">
        <f>Data_Entry!F534</f>
        <v>0</v>
      </c>
      <c r="G528" s="13">
        <f t="shared" si="28"/>
        <v>6.1403906304E-05</v>
      </c>
      <c r="H528" s="13">
        <f t="shared" si="29"/>
        <v>0</v>
      </c>
      <c r="I528" s="13">
        <f t="shared" si="30"/>
        <v>0</v>
      </c>
      <c r="J528" s="13">
        <f t="shared" si="31"/>
        <v>0</v>
      </c>
      <c r="K528" s="13"/>
    </row>
    <row r="529" spans="1:11" ht="12.75">
      <c r="A529" s="11">
        <v>822</v>
      </c>
      <c r="B529">
        <v>2.4834E-06</v>
      </c>
      <c r="C529">
        <v>1.00313E-06</v>
      </c>
      <c r="E529">
        <v>58.015</v>
      </c>
      <c r="F529" s="9">
        <f>Data_Entry!F535</f>
        <v>0</v>
      </c>
      <c r="G529" s="13">
        <f t="shared" si="28"/>
        <v>5.819658695E-05</v>
      </c>
      <c r="H529" s="13">
        <f t="shared" si="29"/>
        <v>0</v>
      </c>
      <c r="I529" s="13">
        <f t="shared" si="30"/>
        <v>0</v>
      </c>
      <c r="J529" s="13">
        <f t="shared" si="31"/>
        <v>0</v>
      </c>
      <c r="K529" s="13"/>
    </row>
    <row r="530" spans="1:11" ht="12.75">
      <c r="A530" s="11">
        <v>823</v>
      </c>
      <c r="B530">
        <v>2.3414E-06</v>
      </c>
      <c r="C530">
        <v>9.4622E-07</v>
      </c>
      <c r="E530">
        <v>58.3022</v>
      </c>
      <c r="F530" s="9">
        <f>Data_Entry!F536</f>
        <v>0</v>
      </c>
      <c r="G530" s="13">
        <f t="shared" si="28"/>
        <v>5.5166707684E-05</v>
      </c>
      <c r="H530" s="13">
        <f t="shared" si="29"/>
        <v>0</v>
      </c>
      <c r="I530" s="13">
        <f t="shared" si="30"/>
        <v>0</v>
      </c>
      <c r="J530" s="13">
        <f t="shared" si="31"/>
        <v>0</v>
      </c>
      <c r="K530" s="13"/>
    </row>
    <row r="531" spans="1:11" ht="12.75">
      <c r="A531" s="11">
        <v>824</v>
      </c>
      <c r="B531">
        <v>2.2078E-06</v>
      </c>
      <c r="C531">
        <v>8.9263E-07</v>
      </c>
      <c r="E531">
        <v>58.5894</v>
      </c>
      <c r="F531" s="9">
        <f>Data_Entry!F537</f>
        <v>0</v>
      </c>
      <c r="G531" s="13">
        <f t="shared" si="28"/>
        <v>5.2298656122E-05</v>
      </c>
      <c r="H531" s="13">
        <f t="shared" si="29"/>
        <v>0</v>
      </c>
      <c r="I531" s="13">
        <f t="shared" si="30"/>
        <v>0</v>
      </c>
      <c r="J531" s="13">
        <f t="shared" si="31"/>
        <v>0</v>
      </c>
      <c r="K531" s="13"/>
    </row>
    <row r="532" spans="1:11" ht="12.75">
      <c r="A532" s="11">
        <v>825</v>
      </c>
      <c r="B532">
        <v>2.082E-06</v>
      </c>
      <c r="C532">
        <v>8.4216E-07</v>
      </c>
      <c r="E532">
        <v>58.8765</v>
      </c>
      <c r="F532" s="9">
        <f>Data_Entry!F538</f>
        <v>0</v>
      </c>
      <c r="G532" s="13">
        <f t="shared" si="28"/>
        <v>4.958343324E-05</v>
      </c>
      <c r="H532" s="13">
        <f t="shared" si="29"/>
        <v>0</v>
      </c>
      <c r="I532" s="13">
        <f t="shared" si="30"/>
        <v>0</v>
      </c>
      <c r="J532" s="13">
        <f t="shared" si="31"/>
        <v>0</v>
      </c>
      <c r="K532" s="13"/>
    </row>
    <row r="533" spans="1:11" ht="12.75">
      <c r="A533" s="11">
        <v>826</v>
      </c>
      <c r="B533">
        <v>1.9636E-06</v>
      </c>
      <c r="C533">
        <v>7.9464E-07</v>
      </c>
      <c r="E533">
        <v>59.1637</v>
      </c>
      <c r="F533" s="9">
        <f>Data_Entry!F539</f>
        <v>0</v>
      </c>
      <c r="G533" s="13">
        <f t="shared" si="28"/>
        <v>4.7013842568E-05</v>
      </c>
      <c r="H533" s="13">
        <f t="shared" si="29"/>
        <v>0</v>
      </c>
      <c r="I533" s="13">
        <f t="shared" si="30"/>
        <v>0</v>
      </c>
      <c r="J533" s="13">
        <f t="shared" si="31"/>
        <v>0</v>
      </c>
      <c r="K533" s="13"/>
    </row>
    <row r="534" spans="1:11" ht="12.75">
      <c r="A534" s="11">
        <v>827</v>
      </c>
      <c r="B534">
        <v>1.8519E-06</v>
      </c>
      <c r="C534">
        <v>7.4978E-07</v>
      </c>
      <c r="E534">
        <v>59.4509</v>
      </c>
      <c r="F534" s="9">
        <f>Data_Entry!F540</f>
        <v>0</v>
      </c>
      <c r="G534" s="13">
        <f t="shared" si="28"/>
        <v>4.4575095802E-05</v>
      </c>
      <c r="H534" s="13">
        <f t="shared" si="29"/>
        <v>0</v>
      </c>
      <c r="I534" s="13">
        <f t="shared" si="30"/>
        <v>0</v>
      </c>
      <c r="J534" s="13">
        <f t="shared" si="31"/>
        <v>0</v>
      </c>
      <c r="K534" s="13"/>
    </row>
    <row r="535" spans="1:11" ht="12.75">
      <c r="A535" s="11">
        <v>828</v>
      </c>
      <c r="B535">
        <v>1.7465E-06</v>
      </c>
      <c r="C535">
        <v>7.0744E-07</v>
      </c>
      <c r="E535">
        <v>59.7381</v>
      </c>
      <c r="F535" s="9">
        <f>Data_Entry!F541</f>
        <v>0</v>
      </c>
      <c r="G535" s="13">
        <f t="shared" si="28"/>
        <v>4.2261121464000005E-05</v>
      </c>
      <c r="H535" s="13">
        <f t="shared" si="29"/>
        <v>0</v>
      </c>
      <c r="I535" s="13">
        <f t="shared" si="30"/>
        <v>0</v>
      </c>
      <c r="J535" s="13">
        <f t="shared" si="31"/>
        <v>0</v>
      </c>
      <c r="K535" s="13"/>
    </row>
    <row r="536" spans="1:11" ht="12.75">
      <c r="A536" s="11">
        <v>829</v>
      </c>
      <c r="B536">
        <v>1.6471E-06</v>
      </c>
      <c r="C536">
        <v>6.6748E-07</v>
      </c>
      <c r="E536">
        <v>60.0253</v>
      </c>
      <c r="F536" s="9">
        <f>Data_Entry!F542</f>
        <v>0</v>
      </c>
      <c r="G536" s="13">
        <f t="shared" si="28"/>
        <v>4.006568724400001E-05</v>
      </c>
      <c r="H536" s="13">
        <f t="shared" si="29"/>
        <v>0</v>
      </c>
      <c r="I536" s="13">
        <f t="shared" si="30"/>
        <v>0</v>
      </c>
      <c r="J536" s="13">
        <f t="shared" si="31"/>
        <v>0</v>
      </c>
      <c r="K536" s="13"/>
    </row>
    <row r="537" spans="1:11" ht="12.75">
      <c r="A537" s="11">
        <v>830</v>
      </c>
      <c r="B537">
        <v>1.55314E-06</v>
      </c>
      <c r="C537">
        <v>6.297E-07</v>
      </c>
      <c r="E537">
        <v>60.3125</v>
      </c>
      <c r="F537" s="9">
        <f>Data_Entry!F543</f>
        <v>0</v>
      </c>
      <c r="G537" s="13">
        <f t="shared" si="28"/>
        <v>3.797878125E-05</v>
      </c>
      <c r="H537" s="13">
        <f t="shared" si="29"/>
        <v>0</v>
      </c>
      <c r="I537" s="13">
        <f t="shared" si="30"/>
        <v>0</v>
      </c>
      <c r="J537" s="13">
        <f t="shared" si="31"/>
        <v>0</v>
      </c>
      <c r="K537" s="13"/>
    </row>
    <row r="538" spans="7:15" ht="12.75">
      <c r="G538" s="26">
        <f>SUM(G67:G521)</f>
        <v>11620.347717626306</v>
      </c>
      <c r="H538" s="14">
        <f>SUM(H67:H521)</f>
        <v>464.01986758164594</v>
      </c>
      <c r="I538" s="14">
        <f>SUM(I67:I521)</f>
        <v>327.3654866348797</v>
      </c>
      <c r="J538" s="14">
        <f>SUM(J67:J521)</f>
        <v>1765.7423550434135</v>
      </c>
      <c r="K538" s="14"/>
      <c r="L538" s="29" t="s">
        <v>20</v>
      </c>
      <c r="M538" s="29"/>
      <c r="N538" s="29"/>
      <c r="O538" s="29"/>
    </row>
    <row r="539" spans="7:15" ht="12.75">
      <c r="G539" s="27" t="s">
        <v>21</v>
      </c>
      <c r="H539" s="28"/>
      <c r="I539" s="28"/>
      <c r="J539" s="28"/>
      <c r="K539" s="28"/>
      <c r="L539" s="8"/>
      <c r="M539" s="8"/>
      <c r="N539" s="8"/>
      <c r="O539" s="8"/>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Colorimetry Calculations</dc:title>
  <dc:subject/>
  <dc:creator>Steve Mihok</dc:creator>
  <cp:keywords/>
  <dc:description/>
  <cp:lastModifiedBy>Mihok</cp:lastModifiedBy>
  <cp:lastPrinted>2005-04-25T17:16:55Z</cp:lastPrinted>
  <dcterms:created xsi:type="dcterms:W3CDTF">2004-03-17T01:16:56Z</dcterms:created>
  <dcterms:modified xsi:type="dcterms:W3CDTF">2006-03-14T00:52:41Z</dcterms:modified>
  <cp:category/>
  <cp:version/>
  <cp:contentType/>
  <cp:contentStatus/>
</cp:coreProperties>
</file>